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Elena\документы восход\ГЛАВБУХ\План ФХД 2020 год\Наблюдательный совет\№9 от 16..12.2020\"/>
    </mc:Choice>
  </mc:AlternateContent>
  <xr:revisionPtr revIDLastSave="0" documentId="13_ncr:1_{CF128D10-2839-4936-BCF0-FB2DD86110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5" i="1" l="1"/>
  <c r="J204" i="1"/>
  <c r="N204" i="1" s="1"/>
  <c r="I204" i="1"/>
  <c r="I198" i="1"/>
  <c r="J197" i="1"/>
  <c r="I197" i="1"/>
  <c r="J187" i="1"/>
  <c r="I188" i="1" s="1"/>
  <c r="I187" i="1"/>
  <c r="J181" i="1"/>
  <c r="I182" i="1" s="1"/>
  <c r="I175" i="1"/>
  <c r="J174" i="1"/>
  <c r="I174" i="1"/>
  <c r="J159" i="1"/>
  <c r="I160" i="1" s="1"/>
  <c r="I159" i="1"/>
  <c r="J152" i="1"/>
  <c r="I152" i="1"/>
  <c r="I153" i="1" s="1"/>
  <c r="J144" i="1"/>
  <c r="I144" i="1"/>
  <c r="I145" i="1" s="1"/>
  <c r="I139" i="1"/>
  <c r="J138" i="1"/>
  <c r="I138" i="1"/>
  <c r="J131" i="1"/>
  <c r="I132" i="1" s="1"/>
  <c r="I131" i="1"/>
  <c r="J125" i="1"/>
  <c r="I125" i="1"/>
  <c r="I126" i="1" s="1"/>
  <c r="J119" i="1"/>
  <c r="I119" i="1"/>
  <c r="I120" i="1" s="1"/>
  <c r="I114" i="1"/>
  <c r="J113" i="1"/>
  <c r="I113" i="1"/>
  <c r="J106" i="1"/>
  <c r="I107" i="1" s="1"/>
  <c r="I106" i="1"/>
  <c r="J101" i="1"/>
  <c r="I102" i="1" s="1"/>
  <c r="J92" i="1"/>
  <c r="N92" i="1" s="1"/>
  <c r="I92" i="1"/>
  <c r="I93" i="1" s="1"/>
  <c r="J86" i="1"/>
  <c r="S87" i="1" s="1"/>
  <c r="I86" i="1"/>
  <c r="J75" i="1"/>
  <c r="I76" i="1" s="1"/>
  <c r="I70" i="1"/>
  <c r="J69" i="1"/>
  <c r="I69" i="1"/>
  <c r="J56" i="1"/>
  <c r="I57" i="1" s="1"/>
  <c r="I56" i="1"/>
  <c r="J48" i="1"/>
  <c r="I48" i="1"/>
  <c r="I49" i="1" s="1"/>
  <c r="J34" i="1"/>
  <c r="I34" i="1"/>
  <c r="I35" i="1" s="1"/>
  <c r="I26" i="1"/>
  <c r="J25" i="1"/>
  <c r="I25" i="1"/>
  <c r="J19" i="1"/>
  <c r="I20" i="1" s="1"/>
  <c r="I19" i="1"/>
  <c r="J13" i="1"/>
  <c r="I13" i="1"/>
  <c r="T87" i="1" s="1"/>
  <c r="Q205" i="1" l="1"/>
  <c r="I87" i="1"/>
  <c r="I14" i="1"/>
  <c r="Q93" i="1" s="1"/>
</calcChain>
</file>

<file path=xl/sharedStrings.xml><?xml version="1.0" encoding="utf-8"?>
<sst xmlns="http://schemas.openxmlformats.org/spreadsheetml/2006/main" count="333" uniqueCount="106">
  <si>
    <t>Внесены изменения в план ФХД в разрезе следующих видов финансового обеспечения:</t>
  </si>
  <si>
    <t>Поступления:</t>
  </si>
  <si>
    <t>Выплаты:</t>
  </si>
  <si>
    <t>Обоснование показателей</t>
  </si>
  <si>
    <t>Наименование расхода</t>
  </si>
  <si>
    <t>КОСГУ КОСГУ 226 произведена корректировка прочих работ, услуг следующим образом:</t>
  </si>
  <si>
    <t>КВР</t>
  </si>
  <si>
    <r>
      <t xml:space="preserve"> КОСГУ 310 произведена корректировка расходов на увеличение стоимости основных средств следующим образом </t>
    </r>
    <r>
      <rPr>
        <b/>
        <sz val="12"/>
        <color theme="1"/>
        <rFont val="Times New Roman"/>
        <family val="1"/>
        <charset val="204"/>
      </rPr>
      <t>:</t>
    </r>
  </si>
  <si>
    <t xml:space="preserve"> КОСГУ 346 произведена корректировка на увеличение стоимости прочих оборотных запасов (материалов) следующим образом:</t>
  </si>
  <si>
    <t xml:space="preserve"> КОСГУ 225 произведена корректировка расходов на оплату работ, услуг по содержанию имущества следующим образом :</t>
  </si>
  <si>
    <t xml:space="preserve"> КОСГУ 222 произведена корректировка расходов на оплату транспортных услуг следующим образом:</t>
  </si>
  <si>
    <t>Итого:</t>
  </si>
  <si>
    <t xml:space="preserve"> КОСГУ 342 произведена корректировка расходов на увеличение стоимости продуктов питания следующим образом:</t>
  </si>
  <si>
    <t xml:space="preserve"> КОСГУ 349 произведена корректировка на увеличение стоимости прочих материальных запасов однократного применения следующим образом:</t>
  </si>
  <si>
    <t>Итого в том числе:</t>
  </si>
  <si>
    <t>Заключение Наблюдательного совета МАУ «МДЦ «Восход»</t>
  </si>
  <si>
    <t>Рассмотрев предложенные главным бухгалтером изменения в план ФХД и в  расшифровку к плану ФХД  на 2020 год, наблюдательный совет сделал следующие выводы:</t>
  </si>
  <si>
    <t xml:space="preserve">Наблюдательный совет считает целесообразным  утвердить, предложенные изменения в план ФХД и в расшифровку к плану финансово-хозяйственной деятельности на  2020 год главным бухгалтером МАУ «МДЦ «Восход».
</t>
  </si>
  <si>
    <t>Наблюдательного совета:                                                                    _______________________ С.В.Савина</t>
  </si>
  <si>
    <t xml:space="preserve">Члены наблюдательного совета:                                                               </t>
  </si>
  <si>
    <t xml:space="preserve">                                                                                                                       ____________________  О.Н.Бушуева</t>
  </si>
  <si>
    <t xml:space="preserve">                                                                                                                       ____________________  А.Е.Мироненко</t>
  </si>
  <si>
    <t xml:space="preserve">                                                                                                                       ____________________  М.А.Пархоменко </t>
  </si>
  <si>
    <t xml:space="preserve">                                                                                                                       ____________________  Т.А.Полуэктов</t>
  </si>
  <si>
    <t xml:space="preserve">                                                                                                                       ____________________  М.А.Пастухова</t>
  </si>
  <si>
    <t xml:space="preserve">                                                                                                                       ____________________  А.О.Цветкова</t>
  </si>
  <si>
    <t xml:space="preserve">                                                                                                                       ____________________  Л.В.Николаева</t>
  </si>
  <si>
    <t>КФСР 0801</t>
  </si>
  <si>
    <t>КФСР 0707</t>
  </si>
  <si>
    <t>000</t>
  </si>
  <si>
    <t xml:space="preserve">Итого : </t>
  </si>
  <si>
    <t xml:space="preserve"> КОСГУ 221 произведена корректировка расходов на оплату услуг связи следующим образом:</t>
  </si>
  <si>
    <t>Услуги связи (предоставление абонентской линии, местные соединения)</t>
  </si>
  <si>
    <t>уточнение плановых расходов</t>
  </si>
  <si>
    <t xml:space="preserve">Услуги междугородней связи </t>
  </si>
  <si>
    <t>Транспортные расходы для поездки на конкурсы</t>
  </si>
  <si>
    <t xml:space="preserve"> КОСГУ 223 произведена корректировка расходов на оплату коммунальных услуг следующим образом:</t>
  </si>
  <si>
    <t>Согласно постановлению №2136 от 24.11.2020г.</t>
  </si>
  <si>
    <t>Водоотведение II полугодие по адресам:ул.Мира , д.15;пр.Победы, д.3;пр.Победы, д.7;</t>
  </si>
  <si>
    <t>Водоснабжение II полугодие по адресам:ул.Мира , д.15;пр.Победы, д.3;пр.Победы, д.7;</t>
  </si>
  <si>
    <t>Электроэнергия по адресам:ул.Мира , д.15;пр.Победы, д.3;пр.Победы, д.7;</t>
  </si>
  <si>
    <t xml:space="preserve">Теплоэнергия I полугодие по адресам:ул.Мира д.15 </t>
  </si>
  <si>
    <t xml:space="preserve">Теплоэнергия II полугодие по адресам:ул.Мира д.15 </t>
  </si>
  <si>
    <t>Теплоэнергия II полугодие по адресам:пр.Победы,д.3; пр.Победы,д.7</t>
  </si>
  <si>
    <t>Ком.услуги, предоставленные на общедомовые нужды (пр.Победы,3 и пр.Победы,7)</t>
  </si>
  <si>
    <t>Расчистка кровли здания от снега и наледи по адресу: ул. Мира. д. 15</t>
  </si>
  <si>
    <t>Ремонт компьютерной техники и оргтехники</t>
  </si>
  <si>
    <t>Согласно корректировки сметы</t>
  </si>
  <si>
    <t>МФУ</t>
  </si>
  <si>
    <t>Канцтовары</t>
  </si>
  <si>
    <t>Хозтовары</t>
  </si>
  <si>
    <t>Тонер фасованный</t>
  </si>
  <si>
    <t>Комплектующие и запасные части для основных средств , в том числе насос циркулярный для установки в системе отопления в здании по адресу ул.Мира, д.15</t>
  </si>
  <si>
    <t xml:space="preserve"> КОСГУ 211  произведена корректировка расходов на оплату труда следующим образом:</t>
  </si>
  <si>
    <t>Заработная плата</t>
  </si>
  <si>
    <t>111</t>
  </si>
  <si>
    <t xml:space="preserve"> КОСГУ 213  произведена корректировка  страховых взносов на обязательное страхование в Пенсионный фонд Российской Федерации в Фонд социального страхования Российской Федерации, в Федеральный фонд обязательного медицинского страхования следующим образом:</t>
  </si>
  <si>
    <t>Страховых взносов на обязательное страхование в Пенсионный фонд Российской Федерации в Фонд социального страхования Российской Федерации, в Федеральный фонд обязательного медицинского страхования</t>
  </si>
  <si>
    <t>119</t>
  </si>
  <si>
    <t xml:space="preserve"> КОСГУ 226  произведена корректировка выплат персоналу на прохождение медицинского осмотра   следующим образом:</t>
  </si>
  <si>
    <t>Первичный медосмотр</t>
  </si>
  <si>
    <t>112</t>
  </si>
  <si>
    <t xml:space="preserve"> КОСГУ 266  произведена корректировка 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  следующим образом:</t>
  </si>
  <si>
    <t>Пособия за первые три дня временной нетрудоспособности за счет средств работодателя в случае заболевания работника</t>
  </si>
  <si>
    <t>Услуги почтовой связи (пересылка почтовых отправлений, приобретение почтовых марок и маркированных конвертов и т.п.)</t>
  </si>
  <si>
    <t>Ремонт звукового оборудования</t>
  </si>
  <si>
    <t>Медосмотр</t>
  </si>
  <si>
    <t xml:space="preserve">Охранные услуги на платных мероприятиях: </t>
  </si>
  <si>
    <t xml:space="preserve">Работы по договорам подряда (на мероприятиях) </t>
  </si>
  <si>
    <t xml:space="preserve">Организация и проведение досуговых мероприятий (ретро-дискотеки, уикенд) </t>
  </si>
  <si>
    <t>Размещение рекламных материалов</t>
  </si>
  <si>
    <t xml:space="preserve">Повышение квалификации "Развитие певческого голоса с использованием современных обучения вокальному искусству </t>
  </si>
  <si>
    <t xml:space="preserve">Комиссия за предоставление услуг торгового эквайринга с использованием банковских карт </t>
  </si>
  <si>
    <t>Подписка на печатные периодические издания</t>
  </si>
  <si>
    <t>Шуруповерт</t>
  </si>
  <si>
    <t>Продовольственные товары</t>
  </si>
  <si>
    <t>КОСГУ 131  поступления от оказания услуг (выполнения работ) на платной основе и иной приносящей доход деятельности  ,в том числе:</t>
  </si>
  <si>
    <t>КОСГУ 189  прочие налоги, уменьшающие доход</t>
  </si>
  <si>
    <t>прочие налоги, уменьшающие доход</t>
  </si>
  <si>
    <t xml:space="preserve">г.Кириши                                                                                                                                                                                                                  16.12.2020г.                                                                                                                                                                                                       </t>
  </si>
  <si>
    <t>Услуги  Интернет (пр.Победы,7)</t>
  </si>
  <si>
    <t>Услуги  Интернет (пр.Победы,3)</t>
  </si>
  <si>
    <t>Работы по промывке внутренней системы отопления</t>
  </si>
  <si>
    <t>Заправка картриджа</t>
  </si>
  <si>
    <t>Работы по очистке снежных масс территории по адресу: ул. Мира, д. 15</t>
  </si>
  <si>
    <t>Договора подряда  (разнорабочий)</t>
  </si>
  <si>
    <t xml:space="preserve">Рок-фестиваль "Джамп" (Выступление приглашенных групп)  </t>
  </si>
  <si>
    <t>Рок-фестиваль "Джамп" (Обеспечение безопасности при проведении мероприятия)</t>
  </si>
  <si>
    <t>Счетчик универсальный для ГВС и ХВС</t>
  </si>
  <si>
    <t>Электротовары</t>
  </si>
  <si>
    <t>2. Изменения в рамках  иной приносящей доход деятельности (собственных доходов) -   КВФО 2 - 816 124,78 руб., в том числе:</t>
  </si>
  <si>
    <t>Выручка бара(3554,60 руб.*20 дней) * 12 мес.</t>
  </si>
  <si>
    <t>Выплаты:  от оказания услуг (выполнения работ) на платной основе и иной приносящей доход деятельности  - 816124,78 руб.,в том числе:</t>
  </si>
  <si>
    <t>Договора подряда (разнорабочий)</t>
  </si>
  <si>
    <t xml:space="preserve">Сбор с учреждения  (победителя) по результатам проведения электронной процедуры </t>
  </si>
  <si>
    <t>Программное обеспечение</t>
  </si>
  <si>
    <t>Перфоратор</t>
  </si>
  <si>
    <t>Картриджи</t>
  </si>
  <si>
    <t>Расходный материал для рукоделия</t>
  </si>
  <si>
    <t>Приобретение ( изготовление) подарочный и сувенирной продукции в ассортименте</t>
  </si>
  <si>
    <t xml:space="preserve">                                                                                                                       ____________________  Н.А.Баринова</t>
  </si>
  <si>
    <t>Председатель</t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</si>
  <si>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В рамках субсидии на финансовое обеспечение выполнения муниципального задания   (КВФО 4) - 0,00 руб., в том числе:</t>
    </r>
  </si>
  <si>
    <t>Мероприятие согласно областного плана мероприятий (Организация горячего питания)</t>
  </si>
  <si>
    <t>Мероприятие согласно областного плана мероприятий (Услуги по оформлению зала шарами, оформление фотозоны)</t>
  </si>
  <si>
    <t>Мероприятие согласно областного плана мероприятий (Сувенирная продукция)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</si>
</sst>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0" fillId="0" borderId="0" xfId="0" applyNumberFormat="1"/>
    <xf numFmtId="164" fontId="1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01"/>
  <sheetViews>
    <sheetView tabSelected="1" topLeftCell="A43" zoomScaleNormal="100" workbookViewId="0">
      <selection activeCell="B99" sqref="B46:M99"/>
    </sheetView>
  </sheetViews>
  <sheetFormatPr defaultRowHeight="14.4" x14ac:dyDescent="0.3"/>
  <cols>
    <col min="7" max="7" width="23" customWidth="1"/>
    <col min="8" max="8" width="5.109375" bestFit="1" customWidth="1"/>
    <col min="9" max="9" width="15.21875" customWidth="1"/>
    <col min="10" max="10" width="15" customWidth="1"/>
    <col min="11" max="11" width="43.77734375" bestFit="1" customWidth="1"/>
    <col min="12" max="21" width="0" hidden="1" customWidth="1"/>
  </cols>
  <sheetData>
    <row r="2" spans="2:16" ht="45" customHeight="1" x14ac:dyDescent="0.3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2:16" ht="16.8" customHeight="1" x14ac:dyDescent="0.3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6" ht="24" customHeight="1" x14ac:dyDescent="0.3">
      <c r="B4" s="40" t="s">
        <v>79</v>
      </c>
      <c r="C4" s="40"/>
      <c r="D4" s="40"/>
      <c r="E4" s="40"/>
      <c r="F4" s="40"/>
      <c r="G4" s="40"/>
      <c r="H4" s="40"/>
      <c r="I4" s="40"/>
      <c r="J4" s="40"/>
      <c r="K4" s="40"/>
    </row>
    <row r="5" spans="2:16" ht="14.4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6" ht="36" customHeight="1" x14ac:dyDescent="0.3">
      <c r="B6" s="40" t="s">
        <v>16</v>
      </c>
      <c r="C6" s="40"/>
      <c r="D6" s="40"/>
      <c r="E6" s="40"/>
      <c r="F6" s="40"/>
      <c r="G6" s="40"/>
      <c r="H6" s="40"/>
      <c r="I6" s="40"/>
      <c r="J6" s="40"/>
      <c r="K6" s="40"/>
    </row>
    <row r="7" spans="2:16" ht="23.4" customHeight="1" x14ac:dyDescent="0.3">
      <c r="B7" s="1" t="s">
        <v>0</v>
      </c>
      <c r="C7" s="1"/>
      <c r="D7" s="1"/>
      <c r="E7" s="1"/>
      <c r="F7" s="1"/>
      <c r="G7" s="1"/>
      <c r="H7" s="1"/>
      <c r="I7" s="1"/>
      <c r="J7" s="1"/>
      <c r="K7" s="1"/>
    </row>
    <row r="8" spans="2:16" ht="15.6" x14ac:dyDescent="0.3">
      <c r="B8" s="42" t="s">
        <v>102</v>
      </c>
      <c r="C8" s="42"/>
      <c r="D8" s="42"/>
      <c r="E8" s="42"/>
      <c r="F8" s="42"/>
      <c r="G8" s="42"/>
      <c r="H8" s="42"/>
      <c r="I8" s="42"/>
      <c r="J8" s="42"/>
      <c r="K8" s="42"/>
    </row>
    <row r="9" spans="2:16" ht="15.6" x14ac:dyDescent="0.3">
      <c r="B9" s="42" t="s">
        <v>2</v>
      </c>
      <c r="C9" s="42"/>
      <c r="D9" s="42"/>
      <c r="E9" s="42"/>
      <c r="F9" s="42"/>
      <c r="G9" s="42"/>
      <c r="H9" s="42"/>
      <c r="I9" s="42"/>
      <c r="J9" s="42"/>
      <c r="K9" s="42"/>
    </row>
    <row r="10" spans="2:16" ht="36" customHeight="1" x14ac:dyDescent="0.3">
      <c r="B10" s="36" t="s">
        <v>53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6" ht="15.6" x14ac:dyDescent="0.3">
      <c r="B11" s="33" t="s">
        <v>4</v>
      </c>
      <c r="C11" s="34"/>
      <c r="D11" s="34"/>
      <c r="E11" s="34"/>
      <c r="F11" s="34"/>
      <c r="G11" s="35"/>
      <c r="H11" s="3" t="s">
        <v>6</v>
      </c>
      <c r="I11" s="3" t="s">
        <v>27</v>
      </c>
      <c r="J11" s="3" t="s">
        <v>28</v>
      </c>
      <c r="K11" s="3" t="s">
        <v>3</v>
      </c>
    </row>
    <row r="12" spans="2:16" ht="36" customHeight="1" x14ac:dyDescent="0.3">
      <c r="B12" s="27" t="s">
        <v>54</v>
      </c>
      <c r="C12" s="28"/>
      <c r="D12" s="28"/>
      <c r="E12" s="28"/>
      <c r="F12" s="28"/>
      <c r="G12" s="29"/>
      <c r="H12" s="7" t="s">
        <v>55</v>
      </c>
      <c r="I12" s="8"/>
      <c r="J12" s="8">
        <v>-38200</v>
      </c>
      <c r="K12" s="9" t="s">
        <v>33</v>
      </c>
    </row>
    <row r="13" spans="2:16" ht="15.6" customHeight="1" x14ac:dyDescent="0.3">
      <c r="B13" s="25" t="s">
        <v>30</v>
      </c>
      <c r="C13" s="26"/>
      <c r="D13" s="26"/>
      <c r="E13" s="26"/>
      <c r="F13" s="26"/>
      <c r="G13" s="26"/>
      <c r="H13" s="26"/>
      <c r="I13" s="14">
        <f>SUM(I12:I12)</f>
        <v>0</v>
      </c>
      <c r="J13" s="14">
        <f>SUM(J12:J12)</f>
        <v>-38200</v>
      </c>
      <c r="K13" s="6"/>
      <c r="L13" s="5"/>
      <c r="M13" s="5"/>
      <c r="N13" s="5"/>
      <c r="O13" s="5"/>
      <c r="P13" s="5"/>
    </row>
    <row r="14" spans="2:16" ht="15.6" customHeight="1" x14ac:dyDescent="0.3">
      <c r="B14" s="25"/>
      <c r="C14" s="26"/>
      <c r="D14" s="26"/>
      <c r="E14" s="26"/>
      <c r="F14" s="26"/>
      <c r="G14" s="26"/>
      <c r="H14" s="26"/>
      <c r="I14" s="30">
        <f>I13+J13</f>
        <v>-38200</v>
      </c>
      <c r="J14" s="31"/>
      <c r="K14" s="6"/>
      <c r="L14" s="5"/>
      <c r="M14" s="5"/>
      <c r="N14" s="5"/>
      <c r="O14" s="5"/>
      <c r="P14" s="5"/>
    </row>
    <row r="15" spans="2:16" ht="15.6" customHeight="1" x14ac:dyDescent="0.3">
      <c r="B15" s="15"/>
      <c r="C15" s="15"/>
      <c r="D15" s="15"/>
      <c r="E15" s="15"/>
      <c r="F15" s="15"/>
      <c r="G15" s="15"/>
      <c r="H15" s="15"/>
      <c r="I15" s="16"/>
      <c r="J15" s="16"/>
      <c r="K15" s="5"/>
      <c r="L15" s="5"/>
      <c r="M15" s="5"/>
      <c r="N15" s="5"/>
      <c r="O15" s="5"/>
      <c r="P15" s="5"/>
    </row>
    <row r="16" spans="2:16" ht="50.4" customHeight="1" x14ac:dyDescent="0.3">
      <c r="B16" s="36" t="s">
        <v>56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6" ht="15.6" x14ac:dyDescent="0.3">
      <c r="B17" s="33" t="s">
        <v>4</v>
      </c>
      <c r="C17" s="34"/>
      <c r="D17" s="34"/>
      <c r="E17" s="34"/>
      <c r="F17" s="34"/>
      <c r="G17" s="35"/>
      <c r="H17" s="3" t="s">
        <v>6</v>
      </c>
      <c r="I17" s="3" t="s">
        <v>27</v>
      </c>
      <c r="J17" s="3" t="s">
        <v>28</v>
      </c>
      <c r="K17" s="3" t="s">
        <v>3</v>
      </c>
    </row>
    <row r="18" spans="2:16" ht="63" customHeight="1" x14ac:dyDescent="0.3">
      <c r="B18" s="27" t="s">
        <v>57</v>
      </c>
      <c r="C18" s="28"/>
      <c r="D18" s="28"/>
      <c r="E18" s="28"/>
      <c r="F18" s="28"/>
      <c r="G18" s="29"/>
      <c r="H18" s="7" t="s">
        <v>58</v>
      </c>
      <c r="I18" s="8">
        <v>38036.83</v>
      </c>
      <c r="J18" s="8">
        <v>242152.22</v>
      </c>
      <c r="K18" s="9" t="s">
        <v>33</v>
      </c>
    </row>
    <row r="19" spans="2:16" ht="15.6" customHeight="1" x14ac:dyDescent="0.3">
      <c r="B19" s="25" t="s">
        <v>30</v>
      </c>
      <c r="C19" s="26"/>
      <c r="D19" s="26"/>
      <c r="E19" s="26"/>
      <c r="F19" s="26"/>
      <c r="G19" s="26"/>
      <c r="H19" s="26"/>
      <c r="I19" s="14">
        <f>SUM(I18:I18)</f>
        <v>38036.83</v>
      </c>
      <c r="J19" s="14">
        <f>SUM(J18:J18)</f>
        <v>242152.22</v>
      </c>
      <c r="K19" s="6"/>
      <c r="L19" s="5"/>
      <c r="M19" s="5"/>
      <c r="N19" s="5"/>
      <c r="O19" s="5"/>
      <c r="P19" s="5"/>
    </row>
    <row r="20" spans="2:16" ht="15.6" customHeight="1" x14ac:dyDescent="0.3">
      <c r="B20" s="25"/>
      <c r="C20" s="26"/>
      <c r="D20" s="26"/>
      <c r="E20" s="26"/>
      <c r="F20" s="26"/>
      <c r="G20" s="26"/>
      <c r="H20" s="26"/>
      <c r="I20" s="30">
        <f>I19+J19</f>
        <v>280189.05</v>
      </c>
      <c r="J20" s="31"/>
      <c r="K20" s="6"/>
      <c r="L20" s="5"/>
      <c r="M20" s="5"/>
      <c r="N20" s="5"/>
      <c r="O20" s="5"/>
      <c r="P20" s="5"/>
    </row>
    <row r="21" spans="2:16" ht="15.6" customHeight="1" x14ac:dyDescent="0.3">
      <c r="B21" s="15"/>
      <c r="C21" s="15"/>
      <c r="D21" s="15"/>
      <c r="E21" s="15"/>
      <c r="F21" s="15"/>
      <c r="G21" s="15"/>
      <c r="H21" s="15"/>
      <c r="I21" s="16"/>
      <c r="J21" s="16"/>
      <c r="K21" s="5"/>
      <c r="L21" s="5"/>
      <c r="M21" s="5"/>
      <c r="N21" s="5"/>
      <c r="O21" s="5"/>
      <c r="P21" s="5"/>
    </row>
    <row r="22" spans="2:16" ht="50.4" customHeight="1" x14ac:dyDescent="0.3">
      <c r="B22" s="36" t="s">
        <v>62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6" ht="15.6" x14ac:dyDescent="0.3">
      <c r="B23" s="33" t="s">
        <v>4</v>
      </c>
      <c r="C23" s="34"/>
      <c r="D23" s="34"/>
      <c r="E23" s="34"/>
      <c r="F23" s="34"/>
      <c r="G23" s="35"/>
      <c r="H23" s="3" t="s">
        <v>6</v>
      </c>
      <c r="I23" s="3" t="s">
        <v>27</v>
      </c>
      <c r="J23" s="3" t="s">
        <v>28</v>
      </c>
      <c r="K23" s="3" t="s">
        <v>3</v>
      </c>
    </row>
    <row r="24" spans="2:16" ht="41.4" customHeight="1" x14ac:dyDescent="0.3">
      <c r="B24" s="27" t="s">
        <v>63</v>
      </c>
      <c r="C24" s="28"/>
      <c r="D24" s="28"/>
      <c r="E24" s="28"/>
      <c r="F24" s="28"/>
      <c r="G24" s="29"/>
      <c r="H24" s="7" t="s">
        <v>55</v>
      </c>
      <c r="I24" s="8"/>
      <c r="J24" s="8">
        <v>7200</v>
      </c>
      <c r="K24" s="9" t="s">
        <v>33</v>
      </c>
    </row>
    <row r="25" spans="2:16" ht="15.6" customHeight="1" x14ac:dyDescent="0.3">
      <c r="B25" s="25" t="s">
        <v>30</v>
      </c>
      <c r="C25" s="26"/>
      <c r="D25" s="26"/>
      <c r="E25" s="26"/>
      <c r="F25" s="26"/>
      <c r="G25" s="26"/>
      <c r="H25" s="26"/>
      <c r="I25" s="14">
        <f>SUM(I24:I24)</f>
        <v>0</v>
      </c>
      <c r="J25" s="14">
        <f>SUM(J24:J24)</f>
        <v>7200</v>
      </c>
      <c r="K25" s="6"/>
      <c r="L25" s="5"/>
      <c r="M25" s="5"/>
      <c r="N25" s="5"/>
      <c r="O25" s="5"/>
      <c r="P25" s="5"/>
    </row>
    <row r="26" spans="2:16" ht="15.6" customHeight="1" x14ac:dyDescent="0.3">
      <c r="B26" s="25"/>
      <c r="C26" s="26"/>
      <c r="D26" s="26"/>
      <c r="E26" s="26"/>
      <c r="F26" s="26"/>
      <c r="G26" s="26"/>
      <c r="H26" s="26"/>
      <c r="I26" s="30">
        <f>I25+J25</f>
        <v>7200</v>
      </c>
      <c r="J26" s="31"/>
      <c r="K26" s="6"/>
      <c r="L26" s="5"/>
      <c r="M26" s="5"/>
      <c r="N26" s="5"/>
      <c r="O26" s="5"/>
      <c r="P26" s="5"/>
    </row>
    <row r="27" spans="2:16" ht="15.6" customHeight="1" x14ac:dyDescent="0.3">
      <c r="B27" s="19"/>
      <c r="C27" s="19"/>
      <c r="D27" s="19"/>
      <c r="E27" s="19"/>
      <c r="F27" s="19"/>
      <c r="G27" s="19"/>
      <c r="H27" s="19"/>
      <c r="I27" s="20"/>
      <c r="J27" s="20"/>
      <c r="K27" s="21"/>
      <c r="L27" s="5"/>
      <c r="M27" s="5"/>
      <c r="N27" s="5"/>
      <c r="O27" s="5"/>
      <c r="P27" s="5"/>
    </row>
    <row r="28" spans="2:16" ht="36" customHeight="1" x14ac:dyDescent="0.3">
      <c r="B28" s="32" t="s">
        <v>31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2:16" ht="15.6" x14ac:dyDescent="0.3">
      <c r="B29" s="33" t="s">
        <v>4</v>
      </c>
      <c r="C29" s="34"/>
      <c r="D29" s="34"/>
      <c r="E29" s="34"/>
      <c r="F29" s="34"/>
      <c r="G29" s="35"/>
      <c r="H29" s="3" t="s">
        <v>6</v>
      </c>
      <c r="I29" s="3" t="s">
        <v>27</v>
      </c>
      <c r="J29" s="3" t="s">
        <v>28</v>
      </c>
      <c r="K29" s="3" t="s">
        <v>3</v>
      </c>
    </row>
    <row r="30" spans="2:16" ht="31.2" customHeight="1" x14ac:dyDescent="0.3">
      <c r="B30" s="27" t="s">
        <v>32</v>
      </c>
      <c r="C30" s="28"/>
      <c r="D30" s="28"/>
      <c r="E30" s="28"/>
      <c r="F30" s="28"/>
      <c r="G30" s="29"/>
      <c r="H30" s="4">
        <v>244</v>
      </c>
      <c r="I30" s="8"/>
      <c r="J30" s="8">
        <v>5118.51</v>
      </c>
      <c r="K30" s="9" t="s">
        <v>33</v>
      </c>
    </row>
    <row r="31" spans="2:16" ht="31.2" customHeight="1" x14ac:dyDescent="0.3">
      <c r="B31" s="27" t="s">
        <v>34</v>
      </c>
      <c r="C31" s="28"/>
      <c r="D31" s="28"/>
      <c r="E31" s="28"/>
      <c r="F31" s="28"/>
      <c r="G31" s="29"/>
      <c r="H31" s="4">
        <v>244</v>
      </c>
      <c r="I31" s="8"/>
      <c r="J31" s="8">
        <v>-5118.51</v>
      </c>
      <c r="K31" s="9" t="s">
        <v>33</v>
      </c>
    </row>
    <row r="32" spans="2:16" ht="23.4" customHeight="1" x14ac:dyDescent="0.3">
      <c r="B32" s="27" t="s">
        <v>80</v>
      </c>
      <c r="C32" s="28"/>
      <c r="D32" s="28"/>
      <c r="E32" s="28"/>
      <c r="F32" s="28"/>
      <c r="G32" s="29"/>
      <c r="H32" s="4">
        <v>244</v>
      </c>
      <c r="I32" s="8">
        <v>3600</v>
      </c>
      <c r="J32" s="8">
        <v>-3600</v>
      </c>
      <c r="K32" s="9" t="s">
        <v>33</v>
      </c>
    </row>
    <row r="33" spans="2:16" ht="23.4" customHeight="1" x14ac:dyDescent="0.3">
      <c r="B33" s="27" t="s">
        <v>81</v>
      </c>
      <c r="C33" s="28"/>
      <c r="D33" s="28"/>
      <c r="E33" s="28"/>
      <c r="F33" s="28"/>
      <c r="G33" s="29"/>
      <c r="H33" s="4">
        <v>244</v>
      </c>
      <c r="I33" s="8">
        <v>3600</v>
      </c>
      <c r="J33" s="8">
        <v>-3600</v>
      </c>
      <c r="K33" s="9" t="s">
        <v>33</v>
      </c>
    </row>
    <row r="34" spans="2:16" ht="15.6" customHeight="1" x14ac:dyDescent="0.3">
      <c r="B34" s="25" t="s">
        <v>30</v>
      </c>
      <c r="C34" s="26"/>
      <c r="D34" s="26"/>
      <c r="E34" s="26"/>
      <c r="F34" s="26"/>
      <c r="G34" s="26"/>
      <c r="H34" s="26"/>
      <c r="I34" s="14">
        <f>SUM(I30:I33)</f>
        <v>7200</v>
      </c>
      <c r="J34" s="14">
        <f>SUM(J30:J33)</f>
        <v>-7200</v>
      </c>
      <c r="K34" s="6"/>
      <c r="L34" s="5"/>
      <c r="M34" s="5"/>
      <c r="N34" s="5"/>
      <c r="O34" s="5"/>
      <c r="P34" s="5"/>
    </row>
    <row r="35" spans="2:16" ht="15.6" customHeight="1" x14ac:dyDescent="0.3">
      <c r="B35" s="25"/>
      <c r="C35" s="26"/>
      <c r="D35" s="26"/>
      <c r="E35" s="26"/>
      <c r="F35" s="26"/>
      <c r="G35" s="26"/>
      <c r="H35" s="26"/>
      <c r="I35" s="30">
        <f>I34+J34</f>
        <v>0</v>
      </c>
      <c r="J35" s="31"/>
      <c r="K35" s="6"/>
      <c r="L35" s="5"/>
      <c r="M35" s="5"/>
      <c r="N35" s="5"/>
      <c r="O35" s="5"/>
      <c r="P35" s="5"/>
    </row>
    <row r="36" spans="2:16" ht="15.6" customHeight="1" x14ac:dyDescent="0.3">
      <c r="B36" s="19"/>
      <c r="C36" s="19"/>
      <c r="D36" s="19"/>
      <c r="E36" s="19"/>
      <c r="F36" s="19"/>
      <c r="G36" s="19"/>
      <c r="H36" s="19"/>
      <c r="I36" s="20"/>
      <c r="J36" s="20"/>
      <c r="K36" s="21"/>
      <c r="L36" s="5"/>
      <c r="M36" s="5"/>
      <c r="N36" s="5"/>
      <c r="O36" s="5"/>
      <c r="P36" s="5"/>
    </row>
    <row r="38" spans="2:16" ht="36" customHeight="1" x14ac:dyDescent="0.3">
      <c r="B38" s="32" t="s">
        <v>36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2:16" ht="15.6" x14ac:dyDescent="0.3">
      <c r="B39" s="33" t="s">
        <v>4</v>
      </c>
      <c r="C39" s="34"/>
      <c r="D39" s="34"/>
      <c r="E39" s="34"/>
      <c r="F39" s="34"/>
      <c r="G39" s="35"/>
      <c r="H39" s="3" t="s">
        <v>6</v>
      </c>
      <c r="I39" s="3" t="s">
        <v>27</v>
      </c>
      <c r="J39" s="3" t="s">
        <v>28</v>
      </c>
      <c r="K39" s="3" t="s">
        <v>3</v>
      </c>
    </row>
    <row r="40" spans="2:16" ht="42" customHeight="1" x14ac:dyDescent="0.3">
      <c r="B40" s="27" t="s">
        <v>38</v>
      </c>
      <c r="C40" s="28"/>
      <c r="D40" s="28"/>
      <c r="E40" s="28"/>
      <c r="F40" s="28"/>
      <c r="G40" s="29"/>
      <c r="H40" s="4">
        <v>244</v>
      </c>
      <c r="I40" s="8"/>
      <c r="J40" s="8">
        <v>-290.33999999999997</v>
      </c>
      <c r="K40" s="9" t="s">
        <v>37</v>
      </c>
    </row>
    <row r="41" spans="2:16" ht="43.2" customHeight="1" x14ac:dyDescent="0.3">
      <c r="B41" s="27" t="s">
        <v>39</v>
      </c>
      <c r="C41" s="28"/>
      <c r="D41" s="28"/>
      <c r="E41" s="28"/>
      <c r="F41" s="28"/>
      <c r="G41" s="29"/>
      <c r="H41" s="4">
        <v>244</v>
      </c>
      <c r="I41" s="8"/>
      <c r="J41" s="8">
        <v>-292.33999999999997</v>
      </c>
      <c r="K41" s="9" t="s">
        <v>37</v>
      </c>
    </row>
    <row r="42" spans="2:16" ht="40.799999999999997" customHeight="1" x14ac:dyDescent="0.3">
      <c r="B42" s="27" t="s">
        <v>40</v>
      </c>
      <c r="C42" s="28"/>
      <c r="D42" s="28"/>
      <c r="E42" s="28"/>
      <c r="F42" s="28"/>
      <c r="G42" s="29"/>
      <c r="H42" s="4">
        <v>244</v>
      </c>
      <c r="I42" s="8">
        <v>54000</v>
      </c>
      <c r="J42" s="8">
        <v>-126124.23</v>
      </c>
      <c r="K42" s="9" t="s">
        <v>37</v>
      </c>
    </row>
    <row r="43" spans="2:16" ht="34.200000000000003" customHeight="1" x14ac:dyDescent="0.3">
      <c r="B43" s="27" t="s">
        <v>41</v>
      </c>
      <c r="C43" s="28"/>
      <c r="D43" s="28"/>
      <c r="E43" s="28"/>
      <c r="F43" s="28"/>
      <c r="G43" s="29"/>
      <c r="H43" s="4">
        <v>244</v>
      </c>
      <c r="I43" s="8"/>
      <c r="J43" s="8">
        <v>-0.39</v>
      </c>
      <c r="K43" s="9" t="s">
        <v>37</v>
      </c>
    </row>
    <row r="44" spans="2:16" ht="32.4" customHeight="1" x14ac:dyDescent="0.3">
      <c r="B44" s="27" t="s">
        <v>42</v>
      </c>
      <c r="C44" s="28"/>
      <c r="D44" s="28"/>
      <c r="E44" s="28"/>
      <c r="F44" s="28"/>
      <c r="G44" s="29"/>
      <c r="H44" s="4">
        <v>244</v>
      </c>
      <c r="I44" s="8"/>
      <c r="J44" s="8">
        <v>0.06</v>
      </c>
      <c r="K44" s="9" t="s">
        <v>37</v>
      </c>
    </row>
    <row r="45" spans="2:16" ht="38.4" customHeight="1" x14ac:dyDescent="0.3">
      <c r="B45" s="27" t="s">
        <v>43</v>
      </c>
      <c r="C45" s="28"/>
      <c r="D45" s="28"/>
      <c r="E45" s="28"/>
      <c r="F45" s="28"/>
      <c r="G45" s="29"/>
      <c r="H45" s="4">
        <v>244</v>
      </c>
      <c r="I45" s="8"/>
      <c r="J45" s="8">
        <v>0.7</v>
      </c>
      <c r="K45" s="9" t="s">
        <v>37</v>
      </c>
    </row>
    <row r="46" spans="2:16" ht="38.4" customHeight="1" x14ac:dyDescent="0.3">
      <c r="B46" s="27" t="s">
        <v>82</v>
      </c>
      <c r="C46" s="28"/>
      <c r="D46" s="28"/>
      <c r="E46" s="28"/>
      <c r="F46" s="28"/>
      <c r="G46" s="29"/>
      <c r="H46" s="4">
        <v>244</v>
      </c>
      <c r="I46" s="8"/>
      <c r="J46" s="8">
        <v>4865.51</v>
      </c>
      <c r="K46" s="9" t="s">
        <v>33</v>
      </c>
    </row>
    <row r="47" spans="2:16" ht="36" customHeight="1" x14ac:dyDescent="0.3">
      <c r="B47" s="27" t="s">
        <v>44</v>
      </c>
      <c r="C47" s="28"/>
      <c r="D47" s="28"/>
      <c r="E47" s="28"/>
      <c r="F47" s="28"/>
      <c r="G47" s="29"/>
      <c r="H47" s="4">
        <v>244</v>
      </c>
      <c r="I47" s="8">
        <v>-662.25</v>
      </c>
      <c r="J47" s="8"/>
      <c r="K47" s="9" t="s">
        <v>33</v>
      </c>
    </row>
    <row r="48" spans="2:16" ht="15.6" customHeight="1" x14ac:dyDescent="0.3">
      <c r="B48" s="25" t="s">
        <v>14</v>
      </c>
      <c r="C48" s="26"/>
      <c r="D48" s="26"/>
      <c r="E48" s="26"/>
      <c r="F48" s="26"/>
      <c r="G48" s="26"/>
      <c r="H48" s="26"/>
      <c r="I48" s="14">
        <f>SUM(I40:I47)</f>
        <v>53337.75</v>
      </c>
      <c r="J48" s="14">
        <f>SUM(J40:J47)</f>
        <v>-121841.03</v>
      </c>
      <c r="K48" s="6"/>
      <c r="L48" s="5"/>
      <c r="M48" s="5"/>
      <c r="N48" s="5"/>
      <c r="O48" s="5"/>
      <c r="P48" s="5"/>
    </row>
    <row r="49" spans="2:16" ht="15.6" customHeight="1" x14ac:dyDescent="0.3">
      <c r="B49" s="25"/>
      <c r="C49" s="26"/>
      <c r="D49" s="26"/>
      <c r="E49" s="26"/>
      <c r="F49" s="26"/>
      <c r="G49" s="26"/>
      <c r="H49" s="26"/>
      <c r="I49" s="30">
        <f>I48+J48</f>
        <v>-68503.28</v>
      </c>
      <c r="J49" s="31"/>
      <c r="K49" s="6"/>
      <c r="L49" s="5"/>
      <c r="M49" s="5"/>
      <c r="N49" s="5"/>
      <c r="O49" s="5"/>
      <c r="P49" s="5"/>
    </row>
    <row r="50" spans="2:16" ht="15.6" customHeight="1" x14ac:dyDescent="0.3">
      <c r="B50" s="17"/>
      <c r="C50" s="17"/>
      <c r="D50" s="17"/>
      <c r="E50" s="17"/>
      <c r="F50" s="17"/>
      <c r="G50" s="17"/>
      <c r="H50" s="17"/>
      <c r="I50" s="16"/>
      <c r="J50" s="16"/>
      <c r="K50" s="5"/>
      <c r="L50" s="5"/>
      <c r="M50" s="5"/>
      <c r="N50" s="5"/>
      <c r="O50" s="5"/>
      <c r="P50" s="5"/>
    </row>
    <row r="51" spans="2:16" ht="36" customHeight="1" x14ac:dyDescent="0.3">
      <c r="B51" s="36" t="s">
        <v>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2:16" ht="15.6" x14ac:dyDescent="0.3">
      <c r="B52" s="33" t="s">
        <v>4</v>
      </c>
      <c r="C52" s="34"/>
      <c r="D52" s="34"/>
      <c r="E52" s="34"/>
      <c r="F52" s="34"/>
      <c r="G52" s="35"/>
      <c r="H52" s="3" t="s">
        <v>6</v>
      </c>
      <c r="I52" s="3" t="s">
        <v>27</v>
      </c>
      <c r="J52" s="3" t="s">
        <v>28</v>
      </c>
      <c r="K52" s="3" t="s">
        <v>3</v>
      </c>
    </row>
    <row r="53" spans="2:16" ht="36.6" customHeight="1" x14ac:dyDescent="0.3">
      <c r="B53" s="27" t="s">
        <v>83</v>
      </c>
      <c r="C53" s="28"/>
      <c r="D53" s="28"/>
      <c r="E53" s="28"/>
      <c r="F53" s="28"/>
      <c r="G53" s="29"/>
      <c r="H53" s="4">
        <v>244</v>
      </c>
      <c r="I53" s="8">
        <v>1500</v>
      </c>
      <c r="J53" s="8">
        <v>-1200</v>
      </c>
      <c r="K53" s="9" t="s">
        <v>33</v>
      </c>
    </row>
    <row r="54" spans="2:16" ht="34.799999999999997" customHeight="1" x14ac:dyDescent="0.3">
      <c r="B54" s="27" t="s">
        <v>45</v>
      </c>
      <c r="C54" s="28"/>
      <c r="D54" s="28"/>
      <c r="E54" s="28"/>
      <c r="F54" s="28"/>
      <c r="G54" s="29"/>
      <c r="H54" s="4">
        <v>244</v>
      </c>
      <c r="I54" s="8"/>
      <c r="J54" s="8">
        <v>-18000</v>
      </c>
      <c r="K54" s="9" t="s">
        <v>33</v>
      </c>
    </row>
    <row r="55" spans="2:16" ht="27" customHeight="1" x14ac:dyDescent="0.3">
      <c r="B55" s="27" t="s">
        <v>84</v>
      </c>
      <c r="C55" s="28"/>
      <c r="D55" s="28"/>
      <c r="E55" s="28"/>
      <c r="F55" s="28"/>
      <c r="G55" s="29"/>
      <c r="H55" s="4">
        <v>244</v>
      </c>
      <c r="I55" s="8"/>
      <c r="J55" s="8">
        <v>-16498.84</v>
      </c>
      <c r="K55" s="9" t="s">
        <v>33</v>
      </c>
    </row>
    <row r="56" spans="2:16" ht="15.6" customHeight="1" x14ac:dyDescent="0.3">
      <c r="B56" s="25" t="s">
        <v>14</v>
      </c>
      <c r="C56" s="26"/>
      <c r="D56" s="26"/>
      <c r="E56" s="26"/>
      <c r="F56" s="26"/>
      <c r="G56" s="26"/>
      <c r="H56" s="26"/>
      <c r="I56" s="14">
        <f>SUM(I53:I55)</f>
        <v>1500</v>
      </c>
      <c r="J56" s="14">
        <f>SUM(J53:J55)</f>
        <v>-35698.839999999997</v>
      </c>
      <c r="K56" s="6"/>
      <c r="L56" s="5"/>
      <c r="M56" s="5"/>
      <c r="N56" s="5"/>
      <c r="O56" s="5"/>
      <c r="P56" s="5"/>
    </row>
    <row r="57" spans="2:16" ht="15.6" customHeight="1" x14ac:dyDescent="0.3">
      <c r="B57" s="25"/>
      <c r="C57" s="26"/>
      <c r="D57" s="26"/>
      <c r="E57" s="26"/>
      <c r="F57" s="26"/>
      <c r="G57" s="26"/>
      <c r="H57" s="26"/>
      <c r="I57" s="30">
        <f>I56+J56</f>
        <v>-34198.839999999997</v>
      </c>
      <c r="J57" s="31"/>
      <c r="K57" s="6"/>
      <c r="L57" s="5"/>
      <c r="M57" s="5"/>
      <c r="N57" s="5"/>
      <c r="O57" s="5"/>
      <c r="P57" s="5"/>
    </row>
    <row r="58" spans="2:16" ht="15.6" customHeight="1" x14ac:dyDescent="0.3">
      <c r="B58" s="15"/>
      <c r="C58" s="15"/>
      <c r="D58" s="15"/>
      <c r="E58" s="15"/>
      <c r="F58" s="15"/>
      <c r="G58" s="15"/>
      <c r="H58" s="15"/>
      <c r="I58" s="16"/>
      <c r="J58" s="16"/>
      <c r="K58" s="5"/>
      <c r="L58" s="5"/>
      <c r="M58" s="5"/>
      <c r="N58" s="5"/>
      <c r="O58" s="5"/>
      <c r="P58" s="5"/>
    </row>
    <row r="59" spans="2:16" ht="15.6" x14ac:dyDescent="0.3">
      <c r="B59" s="2" t="s">
        <v>5</v>
      </c>
    </row>
    <row r="61" spans="2:16" ht="15.6" x14ac:dyDescent="0.3">
      <c r="B61" s="33" t="s">
        <v>4</v>
      </c>
      <c r="C61" s="34"/>
      <c r="D61" s="34"/>
      <c r="E61" s="34"/>
      <c r="F61" s="34"/>
      <c r="G61" s="35"/>
      <c r="H61" s="3" t="s">
        <v>6</v>
      </c>
      <c r="I61" s="3" t="s">
        <v>27</v>
      </c>
      <c r="J61" s="3" t="s">
        <v>28</v>
      </c>
      <c r="K61" s="3" t="s">
        <v>3</v>
      </c>
    </row>
    <row r="62" spans="2:16" ht="46.8" customHeight="1" x14ac:dyDescent="0.3">
      <c r="B62" s="27" t="s">
        <v>66</v>
      </c>
      <c r="C62" s="28"/>
      <c r="D62" s="28"/>
      <c r="E62" s="28"/>
      <c r="F62" s="28"/>
      <c r="G62" s="29"/>
      <c r="H62" s="4">
        <v>244</v>
      </c>
      <c r="I62" s="8"/>
      <c r="J62" s="8">
        <v>-1100</v>
      </c>
      <c r="K62" s="9" t="s">
        <v>33</v>
      </c>
    </row>
    <row r="63" spans="2:16" ht="58.8" customHeight="1" x14ac:dyDescent="0.3">
      <c r="B63" s="27" t="s">
        <v>71</v>
      </c>
      <c r="C63" s="28"/>
      <c r="D63" s="28"/>
      <c r="E63" s="28"/>
      <c r="F63" s="28"/>
      <c r="G63" s="29"/>
      <c r="H63" s="4">
        <v>244</v>
      </c>
      <c r="I63" s="8"/>
      <c r="J63" s="8">
        <v>-7100</v>
      </c>
      <c r="K63" s="9" t="s">
        <v>33</v>
      </c>
    </row>
    <row r="64" spans="2:16" ht="57" customHeight="1" x14ac:dyDescent="0.3">
      <c r="B64" s="27" t="s">
        <v>85</v>
      </c>
      <c r="C64" s="28"/>
      <c r="D64" s="28"/>
      <c r="E64" s="28"/>
      <c r="F64" s="28"/>
      <c r="G64" s="29"/>
      <c r="H64" s="4">
        <v>244</v>
      </c>
      <c r="I64" s="8"/>
      <c r="J64" s="8">
        <v>-5080.6499999999996</v>
      </c>
      <c r="K64" s="9" t="s">
        <v>33</v>
      </c>
    </row>
    <row r="65" spans="2:16" ht="23.4" customHeight="1" x14ac:dyDescent="0.3">
      <c r="B65" s="27" t="s">
        <v>86</v>
      </c>
      <c r="C65" s="28"/>
      <c r="D65" s="28"/>
      <c r="E65" s="28"/>
      <c r="F65" s="28"/>
      <c r="G65" s="29"/>
      <c r="H65" s="4">
        <v>244</v>
      </c>
      <c r="I65" s="8"/>
      <c r="J65" s="8">
        <v>2520</v>
      </c>
      <c r="K65" s="9" t="s">
        <v>47</v>
      </c>
    </row>
    <row r="66" spans="2:16" ht="33.6" customHeight="1" x14ac:dyDescent="0.3">
      <c r="B66" s="27" t="s">
        <v>87</v>
      </c>
      <c r="C66" s="28"/>
      <c r="D66" s="28"/>
      <c r="E66" s="28"/>
      <c r="F66" s="28"/>
      <c r="G66" s="29"/>
      <c r="H66" s="4">
        <v>244</v>
      </c>
      <c r="I66" s="8"/>
      <c r="J66" s="8">
        <v>-2520</v>
      </c>
      <c r="K66" s="9" t="s">
        <v>47</v>
      </c>
    </row>
    <row r="67" spans="2:16" ht="30.6" customHeight="1" x14ac:dyDescent="0.3">
      <c r="B67" s="27" t="s">
        <v>103</v>
      </c>
      <c r="C67" s="28"/>
      <c r="D67" s="28"/>
      <c r="E67" s="28"/>
      <c r="F67" s="28"/>
      <c r="G67" s="29"/>
      <c r="H67" s="4">
        <v>244</v>
      </c>
      <c r="I67" s="8"/>
      <c r="J67" s="8">
        <v>-12000</v>
      </c>
      <c r="K67" s="9" t="s">
        <v>47</v>
      </c>
    </row>
    <row r="68" spans="2:16" ht="33.6" customHeight="1" x14ac:dyDescent="0.3">
      <c r="B68" s="27" t="s">
        <v>104</v>
      </c>
      <c r="C68" s="28"/>
      <c r="D68" s="28"/>
      <c r="E68" s="28"/>
      <c r="F68" s="28"/>
      <c r="G68" s="29"/>
      <c r="H68" s="4">
        <v>244</v>
      </c>
      <c r="I68" s="8"/>
      <c r="J68" s="8">
        <v>-13000</v>
      </c>
      <c r="K68" s="9" t="s">
        <v>47</v>
      </c>
    </row>
    <row r="69" spans="2:16" ht="15.6" customHeight="1" x14ac:dyDescent="0.3">
      <c r="B69" s="25" t="s">
        <v>11</v>
      </c>
      <c r="C69" s="26"/>
      <c r="D69" s="26"/>
      <c r="E69" s="26"/>
      <c r="F69" s="26"/>
      <c r="G69" s="26"/>
      <c r="H69" s="26"/>
      <c r="I69" s="14">
        <f>SUM(I62:I66)</f>
        <v>0</v>
      </c>
      <c r="J69" s="14">
        <f>SUM(J62:J68)</f>
        <v>-38280.65</v>
      </c>
      <c r="K69" s="6"/>
      <c r="L69" s="5"/>
      <c r="M69" s="5"/>
      <c r="N69" s="5"/>
      <c r="O69" s="5"/>
      <c r="P69" s="5"/>
    </row>
    <row r="70" spans="2:16" ht="15.6" customHeight="1" x14ac:dyDescent="0.3">
      <c r="B70" s="25"/>
      <c r="C70" s="26"/>
      <c r="D70" s="26"/>
      <c r="E70" s="26"/>
      <c r="F70" s="26"/>
      <c r="G70" s="26"/>
      <c r="H70" s="26"/>
      <c r="I70" s="30">
        <f>I69+J69</f>
        <v>-38280.65</v>
      </c>
      <c r="J70" s="31"/>
      <c r="K70" s="6"/>
      <c r="L70" s="5"/>
      <c r="M70" s="5"/>
      <c r="N70" s="5"/>
      <c r="O70" s="5"/>
      <c r="P70" s="5"/>
    </row>
    <row r="72" spans="2:16" ht="36" customHeight="1" x14ac:dyDescent="0.3">
      <c r="B72" s="32" t="s">
        <v>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6" ht="15.6" x14ac:dyDescent="0.3">
      <c r="B73" s="33" t="s">
        <v>4</v>
      </c>
      <c r="C73" s="34"/>
      <c r="D73" s="34"/>
      <c r="E73" s="34"/>
      <c r="F73" s="34"/>
      <c r="G73" s="35"/>
      <c r="H73" s="3" t="s">
        <v>6</v>
      </c>
      <c r="I73" s="3" t="s">
        <v>27</v>
      </c>
      <c r="J73" s="3" t="s">
        <v>28</v>
      </c>
      <c r="K73" s="3" t="s">
        <v>3</v>
      </c>
    </row>
    <row r="74" spans="2:16" ht="21.6" customHeight="1" x14ac:dyDescent="0.3">
      <c r="B74" s="27" t="s">
        <v>48</v>
      </c>
      <c r="C74" s="28"/>
      <c r="D74" s="28"/>
      <c r="E74" s="28"/>
      <c r="F74" s="28"/>
      <c r="G74" s="29"/>
      <c r="H74" s="4">
        <v>244</v>
      </c>
      <c r="I74" s="8"/>
      <c r="J74" s="8">
        <v>-490</v>
      </c>
      <c r="K74" s="18" t="s">
        <v>33</v>
      </c>
    </row>
    <row r="75" spans="2:16" ht="15.6" customHeight="1" x14ac:dyDescent="0.3">
      <c r="B75" s="25" t="s">
        <v>11</v>
      </c>
      <c r="C75" s="26"/>
      <c r="D75" s="26"/>
      <c r="E75" s="26"/>
      <c r="F75" s="26"/>
      <c r="G75" s="26"/>
      <c r="H75" s="26"/>
      <c r="I75" s="14">
        <v>0</v>
      </c>
      <c r="J75" s="14">
        <f>SUM(J74:J74)</f>
        <v>-490</v>
      </c>
      <c r="K75" s="6"/>
      <c r="L75" s="5"/>
      <c r="M75" s="5"/>
      <c r="N75" s="5"/>
      <c r="O75" s="5"/>
      <c r="P75" s="5"/>
    </row>
    <row r="76" spans="2:16" ht="15.6" customHeight="1" x14ac:dyDescent="0.3">
      <c r="B76" s="25"/>
      <c r="C76" s="26"/>
      <c r="D76" s="26"/>
      <c r="E76" s="26"/>
      <c r="F76" s="26"/>
      <c r="G76" s="26"/>
      <c r="H76" s="26"/>
      <c r="I76" s="30">
        <f>I75+J75</f>
        <v>-490</v>
      </c>
      <c r="J76" s="31"/>
      <c r="K76" s="6"/>
      <c r="L76" s="5"/>
      <c r="M76" s="5"/>
      <c r="N76" s="5"/>
      <c r="O76" s="5"/>
      <c r="P76" s="5"/>
    </row>
    <row r="77" spans="2:16" ht="15.6" customHeight="1" x14ac:dyDescent="0.3">
      <c r="B77" s="15"/>
      <c r="C77" s="15"/>
      <c r="D77" s="15"/>
      <c r="E77" s="15"/>
      <c r="F77" s="15"/>
      <c r="G77" s="15"/>
      <c r="H77" s="15"/>
      <c r="I77" s="16"/>
      <c r="J77" s="16"/>
      <c r="K77" s="5"/>
      <c r="L77" s="5"/>
      <c r="M77" s="5"/>
      <c r="N77" s="5"/>
      <c r="O77" s="5"/>
      <c r="P77" s="5"/>
    </row>
    <row r="79" spans="2:16" ht="36" customHeight="1" x14ac:dyDescent="0.3">
      <c r="B79" s="36" t="s">
        <v>8</v>
      </c>
      <c r="C79" s="36"/>
      <c r="D79" s="36"/>
      <c r="E79" s="36"/>
      <c r="F79" s="36"/>
      <c r="G79" s="36"/>
      <c r="H79" s="36"/>
      <c r="I79" s="36"/>
      <c r="J79" s="36"/>
      <c r="K79" s="36"/>
    </row>
    <row r="80" spans="2:16" ht="15.6" x14ac:dyDescent="0.3">
      <c r="B80" s="33" t="s">
        <v>4</v>
      </c>
      <c r="C80" s="34"/>
      <c r="D80" s="34"/>
      <c r="E80" s="34"/>
      <c r="F80" s="34"/>
      <c r="G80" s="35"/>
      <c r="H80" s="3" t="s">
        <v>6</v>
      </c>
      <c r="I80" s="3" t="s">
        <v>27</v>
      </c>
      <c r="J80" s="3" t="s">
        <v>28</v>
      </c>
      <c r="K80" s="3" t="s">
        <v>3</v>
      </c>
    </row>
    <row r="81" spans="2:20" ht="23.4" customHeight="1" x14ac:dyDescent="0.3">
      <c r="B81" s="27" t="s">
        <v>49</v>
      </c>
      <c r="C81" s="28"/>
      <c r="D81" s="28"/>
      <c r="E81" s="28"/>
      <c r="F81" s="28"/>
      <c r="G81" s="29"/>
      <c r="H81" s="4">
        <v>244</v>
      </c>
      <c r="I81" s="8">
        <v>-15000</v>
      </c>
      <c r="J81" s="8">
        <v>-14688.11</v>
      </c>
      <c r="K81" s="18" t="s">
        <v>33</v>
      </c>
    </row>
    <row r="82" spans="2:20" ht="31.2" customHeight="1" x14ac:dyDescent="0.3">
      <c r="B82" s="27" t="s">
        <v>50</v>
      </c>
      <c r="C82" s="28"/>
      <c r="D82" s="28"/>
      <c r="E82" s="28"/>
      <c r="F82" s="28"/>
      <c r="G82" s="29"/>
      <c r="H82" s="4">
        <v>244</v>
      </c>
      <c r="I82" s="8">
        <v>-1520.98</v>
      </c>
      <c r="J82" s="8">
        <v>-14454.95</v>
      </c>
      <c r="K82" s="18" t="s">
        <v>33</v>
      </c>
    </row>
    <row r="83" spans="2:20" ht="27.6" customHeight="1" x14ac:dyDescent="0.3">
      <c r="B83" s="27" t="s">
        <v>88</v>
      </c>
      <c r="C83" s="28"/>
      <c r="D83" s="28"/>
      <c r="E83" s="28"/>
      <c r="F83" s="28"/>
      <c r="G83" s="29"/>
      <c r="H83" s="4">
        <v>244</v>
      </c>
      <c r="I83" s="8"/>
      <c r="J83" s="8">
        <v>-2298.64</v>
      </c>
      <c r="K83" s="18" t="s">
        <v>33</v>
      </c>
    </row>
    <row r="84" spans="2:20" ht="27.6" customHeight="1" x14ac:dyDescent="0.3">
      <c r="B84" s="27" t="s">
        <v>89</v>
      </c>
      <c r="C84" s="28"/>
      <c r="D84" s="28"/>
      <c r="E84" s="28"/>
      <c r="F84" s="28"/>
      <c r="G84" s="29"/>
      <c r="H84" s="4">
        <v>244</v>
      </c>
      <c r="I84" s="8"/>
      <c r="J84" s="8">
        <v>-1200</v>
      </c>
      <c r="K84" s="18" t="s">
        <v>33</v>
      </c>
    </row>
    <row r="85" spans="2:20" ht="45.6" customHeight="1" x14ac:dyDescent="0.3">
      <c r="B85" s="27" t="s">
        <v>52</v>
      </c>
      <c r="C85" s="28"/>
      <c r="D85" s="28"/>
      <c r="E85" s="28"/>
      <c r="F85" s="28"/>
      <c r="G85" s="29"/>
      <c r="H85" s="4">
        <v>244</v>
      </c>
      <c r="I85" s="8">
        <v>-83553.600000000006</v>
      </c>
      <c r="J85" s="8"/>
      <c r="K85" s="18" t="s">
        <v>33</v>
      </c>
    </row>
    <row r="86" spans="2:20" ht="15.6" customHeight="1" x14ac:dyDescent="0.3">
      <c r="B86" s="25" t="s">
        <v>11</v>
      </c>
      <c r="C86" s="26"/>
      <c r="D86" s="26"/>
      <c r="E86" s="26"/>
      <c r="F86" s="26"/>
      <c r="G86" s="26"/>
      <c r="H86" s="26"/>
      <c r="I86" s="14">
        <f>SUM(I81:I85)</f>
        <v>-100074.58</v>
      </c>
      <c r="J86" s="14">
        <f>SUM(J81:J84)</f>
        <v>-32641.7</v>
      </c>
      <c r="K86" s="6"/>
      <c r="L86" s="5"/>
      <c r="M86" s="5"/>
      <c r="N86" s="5"/>
      <c r="O86" s="5"/>
      <c r="P86" s="5"/>
    </row>
    <row r="87" spans="2:20" ht="15.6" customHeight="1" x14ac:dyDescent="0.3">
      <c r="B87" s="25"/>
      <c r="C87" s="26"/>
      <c r="D87" s="26"/>
      <c r="E87" s="26"/>
      <c r="F87" s="26"/>
      <c r="G87" s="26"/>
      <c r="H87" s="26"/>
      <c r="I87" s="30">
        <f>I86+J86</f>
        <v>-132716.28</v>
      </c>
      <c r="J87" s="31"/>
      <c r="K87" s="6"/>
      <c r="L87" s="5"/>
      <c r="M87" s="5"/>
      <c r="N87" s="5"/>
      <c r="O87" s="5"/>
      <c r="P87" s="5"/>
      <c r="S87" s="22">
        <f>J86+J75+J69+J56+J48+J34+J25+J19+J13+J92</f>
        <v>0</v>
      </c>
      <c r="T87" s="22">
        <f>I13+I19+I25+I34+I48+I56+I69+I75+I86</f>
        <v>0</v>
      </c>
    </row>
    <row r="89" spans="2:20" ht="36" customHeight="1" x14ac:dyDescent="0.3">
      <c r="B89" s="32" t="s">
        <v>13</v>
      </c>
      <c r="C89" s="32"/>
      <c r="D89" s="32"/>
      <c r="E89" s="32"/>
      <c r="F89" s="32"/>
      <c r="G89" s="32"/>
      <c r="H89" s="32"/>
      <c r="I89" s="32"/>
      <c r="J89" s="32"/>
      <c r="K89" s="32"/>
    </row>
    <row r="90" spans="2:20" ht="15.6" x14ac:dyDescent="0.3">
      <c r="B90" s="33" t="s">
        <v>4</v>
      </c>
      <c r="C90" s="34"/>
      <c r="D90" s="34"/>
      <c r="E90" s="34"/>
      <c r="F90" s="34"/>
      <c r="G90" s="35"/>
      <c r="H90" s="3" t="s">
        <v>6</v>
      </c>
      <c r="I90" s="3" t="s">
        <v>27</v>
      </c>
      <c r="J90" s="3" t="s">
        <v>28</v>
      </c>
      <c r="K90" s="3" t="s">
        <v>3</v>
      </c>
    </row>
    <row r="91" spans="2:20" ht="36.6" customHeight="1" x14ac:dyDescent="0.3">
      <c r="B91" s="27" t="s">
        <v>105</v>
      </c>
      <c r="C91" s="28"/>
      <c r="D91" s="28"/>
      <c r="E91" s="28"/>
      <c r="F91" s="28"/>
      <c r="G91" s="29"/>
      <c r="H91" s="4">
        <v>244</v>
      </c>
      <c r="I91" s="8"/>
      <c r="J91" s="8">
        <v>25000</v>
      </c>
      <c r="K91" s="9" t="s">
        <v>33</v>
      </c>
    </row>
    <row r="92" spans="2:20" ht="15.6" customHeight="1" x14ac:dyDescent="0.3">
      <c r="B92" s="25" t="s">
        <v>11</v>
      </c>
      <c r="C92" s="26"/>
      <c r="D92" s="26"/>
      <c r="E92" s="26"/>
      <c r="F92" s="26"/>
      <c r="G92" s="26"/>
      <c r="H92" s="26"/>
      <c r="I92" s="14">
        <f>SUM(I91:I91)</f>
        <v>0</v>
      </c>
      <c r="J92" s="14">
        <f>SUM(J91:J91)</f>
        <v>25000</v>
      </c>
      <c r="K92" s="6"/>
      <c r="L92" s="5"/>
      <c r="M92" s="5"/>
      <c r="N92" s="23" t="e">
        <f>J92+#REF!+J71+J52+#REF!</f>
        <v>#REF!</v>
      </c>
      <c r="O92" s="5"/>
      <c r="P92" s="5"/>
    </row>
    <row r="93" spans="2:20" ht="15.6" customHeight="1" x14ac:dyDescent="0.3">
      <c r="B93" s="25"/>
      <c r="C93" s="26"/>
      <c r="D93" s="26"/>
      <c r="E93" s="26"/>
      <c r="F93" s="26"/>
      <c r="G93" s="26"/>
      <c r="H93" s="26"/>
      <c r="I93" s="30">
        <f>I92+J92</f>
        <v>25000</v>
      </c>
      <c r="J93" s="31"/>
      <c r="K93" s="6"/>
      <c r="L93" s="5"/>
      <c r="M93" s="5"/>
      <c r="N93" s="5"/>
      <c r="O93" s="5"/>
      <c r="P93" s="5"/>
      <c r="Q93" s="22" t="e">
        <f>I93+#REF!+#REF!+I76+I70+I63+I48+I41+I33+I27+#REF!+I14+I8+I2+I20</f>
        <v>#REF!</v>
      </c>
    </row>
    <row r="94" spans="2:20" ht="37.799999999999997" customHeight="1" x14ac:dyDescent="0.3"/>
    <row r="95" spans="2:20" ht="15.6" x14ac:dyDescent="0.3">
      <c r="B95" s="38" t="s">
        <v>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20" ht="15.6" x14ac:dyDescent="0.3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7" ht="22.2" customHeight="1" x14ac:dyDescent="0.3">
      <c r="B97" s="36" t="s">
        <v>1</v>
      </c>
      <c r="C97" s="36"/>
      <c r="D97" s="36"/>
      <c r="E97" s="36"/>
      <c r="F97" s="36"/>
      <c r="G97" s="36"/>
    </row>
    <row r="98" spans="2:17" ht="30" customHeight="1" x14ac:dyDescent="0.3">
      <c r="B98" s="2" t="s">
        <v>76</v>
      </c>
    </row>
    <row r="99" spans="2:17" ht="15.6" x14ac:dyDescent="0.3">
      <c r="B99" s="33" t="s">
        <v>4</v>
      </c>
      <c r="C99" s="34"/>
      <c r="D99" s="34"/>
      <c r="E99" s="34"/>
      <c r="F99" s="34"/>
      <c r="G99" s="35"/>
      <c r="H99" s="3" t="s">
        <v>6</v>
      </c>
      <c r="I99" s="3" t="s">
        <v>27</v>
      </c>
      <c r="J99" s="3" t="s">
        <v>28</v>
      </c>
      <c r="K99" s="3" t="s">
        <v>3</v>
      </c>
    </row>
    <row r="100" spans="2:17" ht="33.6" customHeight="1" x14ac:dyDescent="0.3">
      <c r="B100" s="27" t="s">
        <v>91</v>
      </c>
      <c r="C100" s="28"/>
      <c r="D100" s="28"/>
      <c r="E100" s="28"/>
      <c r="F100" s="28"/>
      <c r="G100" s="29"/>
      <c r="H100" s="7" t="s">
        <v>29</v>
      </c>
      <c r="I100" s="8"/>
      <c r="J100" s="8">
        <v>-853104.78</v>
      </c>
      <c r="K100" s="9" t="s">
        <v>33</v>
      </c>
    </row>
    <row r="101" spans="2:17" ht="15.6" customHeight="1" x14ac:dyDescent="0.3">
      <c r="B101" s="25" t="s">
        <v>30</v>
      </c>
      <c r="C101" s="26"/>
      <c r="D101" s="26"/>
      <c r="E101" s="26"/>
      <c r="F101" s="26"/>
      <c r="G101" s="26"/>
      <c r="H101" s="26"/>
      <c r="I101" s="14">
        <v>0</v>
      </c>
      <c r="J101" s="14">
        <f>SUM(J100:J100)</f>
        <v>-853104.78</v>
      </c>
      <c r="K101" s="6"/>
      <c r="L101" s="5"/>
      <c r="M101" s="5"/>
      <c r="N101" s="5"/>
      <c r="O101" s="5"/>
      <c r="P101" s="5"/>
    </row>
    <row r="102" spans="2:17" ht="15.6" customHeight="1" x14ac:dyDescent="0.3">
      <c r="B102" s="25"/>
      <c r="C102" s="26"/>
      <c r="D102" s="26"/>
      <c r="E102" s="26"/>
      <c r="F102" s="26"/>
      <c r="G102" s="26"/>
      <c r="H102" s="26"/>
      <c r="I102" s="30">
        <f>I101+J101</f>
        <v>-853104.78</v>
      </c>
      <c r="J102" s="31"/>
      <c r="K102" s="6"/>
      <c r="L102" s="5"/>
      <c r="M102" s="5"/>
      <c r="N102" s="5"/>
      <c r="O102" s="5"/>
      <c r="P102" s="5"/>
    </row>
    <row r="103" spans="2:17" ht="30" customHeight="1" x14ac:dyDescent="0.3">
      <c r="B103" s="2" t="s">
        <v>77</v>
      </c>
    </row>
    <row r="104" spans="2:17" ht="15.6" x14ac:dyDescent="0.3">
      <c r="B104" s="33" t="s">
        <v>4</v>
      </c>
      <c r="C104" s="34"/>
      <c r="D104" s="34"/>
      <c r="E104" s="34"/>
      <c r="F104" s="34"/>
      <c r="G104" s="35"/>
      <c r="H104" s="3" t="s">
        <v>6</v>
      </c>
      <c r="I104" s="3" t="s">
        <v>27</v>
      </c>
      <c r="J104" s="3" t="s">
        <v>28</v>
      </c>
      <c r="K104" s="3" t="s">
        <v>3</v>
      </c>
    </row>
    <row r="105" spans="2:17" ht="43.2" customHeight="1" x14ac:dyDescent="0.3">
      <c r="B105" s="27" t="s">
        <v>78</v>
      </c>
      <c r="C105" s="28"/>
      <c r="D105" s="28"/>
      <c r="E105" s="28"/>
      <c r="F105" s="28"/>
      <c r="G105" s="29"/>
      <c r="H105" s="7" t="s">
        <v>29</v>
      </c>
      <c r="I105" s="8"/>
      <c r="J105" s="8">
        <v>36980</v>
      </c>
      <c r="K105" s="9" t="s">
        <v>33</v>
      </c>
    </row>
    <row r="106" spans="2:17" ht="15.6" customHeight="1" x14ac:dyDescent="0.3">
      <c r="B106" s="25" t="s">
        <v>30</v>
      </c>
      <c r="C106" s="26"/>
      <c r="D106" s="26"/>
      <c r="E106" s="26"/>
      <c r="F106" s="26"/>
      <c r="G106" s="26"/>
      <c r="H106" s="37"/>
      <c r="I106" s="14">
        <f>SUM(I105:I105)</f>
        <v>0</v>
      </c>
      <c r="J106" s="14">
        <f>SUM(J105:J105)</f>
        <v>36980</v>
      </c>
      <c r="K106" s="6"/>
      <c r="L106" s="5"/>
      <c r="M106" s="5"/>
      <c r="N106" s="5"/>
      <c r="O106" s="5"/>
      <c r="P106" s="5"/>
    </row>
    <row r="107" spans="2:17" ht="15.6" customHeight="1" x14ac:dyDescent="0.3">
      <c r="B107" s="25"/>
      <c r="C107" s="26"/>
      <c r="D107" s="26"/>
      <c r="E107" s="26"/>
      <c r="F107" s="26"/>
      <c r="G107" s="26"/>
      <c r="H107" s="37"/>
      <c r="I107" s="30">
        <f>I106+J106</f>
        <v>36980</v>
      </c>
      <c r="J107" s="31"/>
      <c r="K107" s="6"/>
      <c r="L107" s="5"/>
      <c r="M107" s="5"/>
      <c r="N107" s="5"/>
      <c r="O107" s="5"/>
      <c r="P107" s="5"/>
    </row>
    <row r="109" spans="2:17" ht="22.2" customHeight="1" x14ac:dyDescent="0.3">
      <c r="B109" s="36" t="s">
        <v>92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2:17" ht="36" customHeight="1" x14ac:dyDescent="0.3">
      <c r="B110" s="36" t="s">
        <v>53</v>
      </c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2:17" ht="15.6" x14ac:dyDescent="0.3">
      <c r="B111" s="33" t="s">
        <v>4</v>
      </c>
      <c r="C111" s="34"/>
      <c r="D111" s="34"/>
      <c r="E111" s="34"/>
      <c r="F111" s="34"/>
      <c r="G111" s="35"/>
      <c r="H111" s="3" t="s">
        <v>6</v>
      </c>
      <c r="I111" s="3" t="s">
        <v>27</v>
      </c>
      <c r="J111" s="3" t="s">
        <v>28</v>
      </c>
      <c r="K111" s="3" t="s">
        <v>3</v>
      </c>
    </row>
    <row r="112" spans="2:17" ht="36" customHeight="1" x14ac:dyDescent="0.3">
      <c r="B112" s="27" t="s">
        <v>54</v>
      </c>
      <c r="C112" s="28"/>
      <c r="D112" s="28"/>
      <c r="E112" s="28"/>
      <c r="F112" s="28"/>
      <c r="G112" s="29"/>
      <c r="H112" s="7" t="s">
        <v>55</v>
      </c>
      <c r="I112" s="8"/>
      <c r="J112" s="8">
        <v>-335666.86</v>
      </c>
      <c r="K112" s="9" t="s">
        <v>33</v>
      </c>
    </row>
    <row r="113" spans="2:16" ht="15.6" customHeight="1" x14ac:dyDescent="0.3">
      <c r="B113" s="25" t="s">
        <v>30</v>
      </c>
      <c r="C113" s="26"/>
      <c r="D113" s="26"/>
      <c r="E113" s="26"/>
      <c r="F113" s="26"/>
      <c r="G113" s="26"/>
      <c r="H113" s="26"/>
      <c r="I113" s="14">
        <f>SUM(I112:I112)</f>
        <v>0</v>
      </c>
      <c r="J113" s="14">
        <f>SUM(J112:J112)</f>
        <v>-335666.86</v>
      </c>
      <c r="K113" s="6"/>
      <c r="L113" s="5"/>
      <c r="M113" s="5"/>
      <c r="N113" s="5"/>
      <c r="O113" s="5"/>
      <c r="P113" s="5"/>
    </row>
    <row r="114" spans="2:16" ht="15.6" customHeight="1" x14ac:dyDescent="0.3">
      <c r="B114" s="25"/>
      <c r="C114" s="26"/>
      <c r="D114" s="26"/>
      <c r="E114" s="26"/>
      <c r="F114" s="26"/>
      <c r="G114" s="26"/>
      <c r="H114" s="26"/>
      <c r="I114" s="30">
        <f>I113+J113</f>
        <v>-335666.86</v>
      </c>
      <c r="J114" s="31"/>
      <c r="K114" s="6"/>
      <c r="L114" s="5"/>
      <c r="M114" s="5"/>
      <c r="N114" s="5"/>
      <c r="O114" s="5"/>
      <c r="P114" s="5"/>
    </row>
    <row r="116" spans="2:16" ht="50.4" customHeight="1" x14ac:dyDescent="0.3">
      <c r="B116" s="36" t="s">
        <v>56</v>
      </c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2:16" ht="15.6" x14ac:dyDescent="0.3">
      <c r="B117" s="33" t="s">
        <v>4</v>
      </c>
      <c r="C117" s="34"/>
      <c r="D117" s="34"/>
      <c r="E117" s="34"/>
      <c r="F117" s="34"/>
      <c r="G117" s="35"/>
      <c r="H117" s="3" t="s">
        <v>6</v>
      </c>
      <c r="I117" s="3" t="s">
        <v>27</v>
      </c>
      <c r="J117" s="3" t="s">
        <v>28</v>
      </c>
      <c r="K117" s="3" t="s">
        <v>3</v>
      </c>
    </row>
    <row r="118" spans="2:16" ht="63" customHeight="1" x14ac:dyDescent="0.3">
      <c r="B118" s="27" t="s">
        <v>57</v>
      </c>
      <c r="C118" s="28"/>
      <c r="D118" s="28"/>
      <c r="E118" s="28"/>
      <c r="F118" s="28"/>
      <c r="G118" s="29"/>
      <c r="H118" s="7" t="s">
        <v>58</v>
      </c>
      <c r="I118" s="8"/>
      <c r="J118" s="8">
        <v>-126844.14</v>
      </c>
      <c r="K118" s="9" t="s">
        <v>33</v>
      </c>
    </row>
    <row r="119" spans="2:16" ht="15.6" customHeight="1" x14ac:dyDescent="0.3">
      <c r="B119" s="25" t="s">
        <v>30</v>
      </c>
      <c r="C119" s="26"/>
      <c r="D119" s="26"/>
      <c r="E119" s="26"/>
      <c r="F119" s="26"/>
      <c r="G119" s="26"/>
      <c r="H119" s="26"/>
      <c r="I119" s="14">
        <f>SUM(I118:I118)</f>
        <v>0</v>
      </c>
      <c r="J119" s="14">
        <f>SUM(J118:J118)</f>
        <v>-126844.14</v>
      </c>
      <c r="K119" s="6"/>
      <c r="L119" s="5"/>
      <c r="M119" s="5"/>
      <c r="N119" s="5"/>
      <c r="O119" s="5"/>
      <c r="P119" s="5"/>
    </row>
    <row r="120" spans="2:16" ht="15.6" customHeight="1" x14ac:dyDescent="0.3">
      <c r="B120" s="25"/>
      <c r="C120" s="26"/>
      <c r="D120" s="26"/>
      <c r="E120" s="26"/>
      <c r="F120" s="26"/>
      <c r="G120" s="26"/>
      <c r="H120" s="26"/>
      <c r="I120" s="30">
        <f>I119+J119</f>
        <v>-126844.14</v>
      </c>
      <c r="J120" s="31"/>
      <c r="K120" s="6"/>
      <c r="L120" s="5"/>
      <c r="M120" s="5"/>
      <c r="N120" s="5"/>
      <c r="O120" s="5"/>
      <c r="P120" s="5"/>
    </row>
    <row r="122" spans="2:16" ht="50.4" customHeight="1" x14ac:dyDescent="0.3">
      <c r="B122" s="36" t="s">
        <v>59</v>
      </c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2:16" ht="15.6" x14ac:dyDescent="0.3">
      <c r="B123" s="33" t="s">
        <v>4</v>
      </c>
      <c r="C123" s="34"/>
      <c r="D123" s="34"/>
      <c r="E123" s="34"/>
      <c r="F123" s="34"/>
      <c r="G123" s="35"/>
      <c r="H123" s="3" t="s">
        <v>6</v>
      </c>
      <c r="I123" s="3" t="s">
        <v>27</v>
      </c>
      <c r="J123" s="3" t="s">
        <v>28</v>
      </c>
      <c r="K123" s="3" t="s">
        <v>3</v>
      </c>
    </row>
    <row r="124" spans="2:16" ht="41.4" customHeight="1" x14ac:dyDescent="0.3">
      <c r="B124" s="27" t="s">
        <v>60</v>
      </c>
      <c r="C124" s="28"/>
      <c r="D124" s="28"/>
      <c r="E124" s="28"/>
      <c r="F124" s="28"/>
      <c r="G124" s="29"/>
      <c r="H124" s="7" t="s">
        <v>61</v>
      </c>
      <c r="I124" s="8"/>
      <c r="J124" s="8">
        <v>-6106.4</v>
      </c>
      <c r="K124" s="9" t="s">
        <v>33</v>
      </c>
    </row>
    <row r="125" spans="2:16" ht="15.6" customHeight="1" x14ac:dyDescent="0.3">
      <c r="B125" s="25" t="s">
        <v>30</v>
      </c>
      <c r="C125" s="26"/>
      <c r="D125" s="26"/>
      <c r="E125" s="26"/>
      <c r="F125" s="26"/>
      <c r="G125" s="26"/>
      <c r="H125" s="26"/>
      <c r="I125" s="14">
        <f>SUM(I124:I124)</f>
        <v>0</v>
      </c>
      <c r="J125" s="14">
        <f>SUM(J124:J124)</f>
        <v>-6106.4</v>
      </c>
      <c r="K125" s="6"/>
      <c r="L125" s="5"/>
      <c r="M125" s="5"/>
      <c r="N125" s="5"/>
      <c r="O125" s="5"/>
      <c r="P125" s="5"/>
    </row>
    <row r="126" spans="2:16" ht="15.6" customHeight="1" x14ac:dyDescent="0.3">
      <c r="B126" s="25"/>
      <c r="C126" s="26"/>
      <c r="D126" s="26"/>
      <c r="E126" s="26"/>
      <c r="F126" s="26"/>
      <c r="G126" s="26"/>
      <c r="H126" s="26"/>
      <c r="I126" s="30">
        <f>I125+J125</f>
        <v>-6106.4</v>
      </c>
      <c r="J126" s="31"/>
      <c r="K126" s="6"/>
      <c r="L126" s="5"/>
      <c r="M126" s="5"/>
      <c r="N126" s="5"/>
      <c r="O126" s="5"/>
      <c r="P126" s="5"/>
    </row>
    <row r="128" spans="2:16" ht="50.4" customHeight="1" x14ac:dyDescent="0.3">
      <c r="B128" s="36" t="s">
        <v>62</v>
      </c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2:16" ht="15.6" x14ac:dyDescent="0.3">
      <c r="B129" s="33" t="s">
        <v>4</v>
      </c>
      <c r="C129" s="34"/>
      <c r="D129" s="34"/>
      <c r="E129" s="34"/>
      <c r="F129" s="34"/>
      <c r="G129" s="35"/>
      <c r="H129" s="3" t="s">
        <v>6</v>
      </c>
      <c r="I129" s="3" t="s">
        <v>27</v>
      </c>
      <c r="J129" s="3" t="s">
        <v>28</v>
      </c>
      <c r="K129" s="3" t="s">
        <v>3</v>
      </c>
    </row>
    <row r="130" spans="2:16" ht="41.4" customHeight="1" x14ac:dyDescent="0.3">
      <c r="B130" s="27" t="s">
        <v>63</v>
      </c>
      <c r="C130" s="28"/>
      <c r="D130" s="28"/>
      <c r="E130" s="28"/>
      <c r="F130" s="28"/>
      <c r="G130" s="29"/>
      <c r="H130" s="7" t="s">
        <v>55</v>
      </c>
      <c r="I130" s="8"/>
      <c r="J130" s="8">
        <v>-2930</v>
      </c>
      <c r="K130" s="9" t="s">
        <v>33</v>
      </c>
    </row>
    <row r="131" spans="2:16" ht="15.6" customHeight="1" x14ac:dyDescent="0.3">
      <c r="B131" s="25" t="s">
        <v>30</v>
      </c>
      <c r="C131" s="26"/>
      <c r="D131" s="26"/>
      <c r="E131" s="26"/>
      <c r="F131" s="26"/>
      <c r="G131" s="26"/>
      <c r="H131" s="26"/>
      <c r="I131" s="14">
        <f>SUM(I130:I130)</f>
        <v>0</v>
      </c>
      <c r="J131" s="14">
        <f>SUM(J130:J130)</f>
        <v>-2930</v>
      </c>
      <c r="K131" s="6"/>
      <c r="L131" s="5"/>
      <c r="M131" s="5"/>
      <c r="N131" s="5"/>
      <c r="O131" s="5"/>
      <c r="P131" s="5"/>
    </row>
    <row r="132" spans="2:16" ht="15.6" customHeight="1" x14ac:dyDescent="0.3">
      <c r="B132" s="25"/>
      <c r="C132" s="26"/>
      <c r="D132" s="26"/>
      <c r="E132" s="26"/>
      <c r="F132" s="26"/>
      <c r="G132" s="26"/>
      <c r="H132" s="26"/>
      <c r="I132" s="30">
        <f>I131+J131</f>
        <v>-2930</v>
      </c>
      <c r="J132" s="31"/>
      <c r="K132" s="6"/>
      <c r="L132" s="5"/>
      <c r="M132" s="5"/>
      <c r="N132" s="5"/>
      <c r="O132" s="5"/>
      <c r="P132" s="5"/>
    </row>
    <row r="134" spans="2:16" ht="36" customHeight="1" x14ac:dyDescent="0.3">
      <c r="B134" s="32" t="s">
        <v>31</v>
      </c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2:16" ht="15.6" x14ac:dyDescent="0.3">
      <c r="B135" s="33" t="s">
        <v>4</v>
      </c>
      <c r="C135" s="34"/>
      <c r="D135" s="34"/>
      <c r="E135" s="34"/>
      <c r="F135" s="34"/>
      <c r="G135" s="35"/>
      <c r="H135" s="3" t="s">
        <v>6</v>
      </c>
      <c r="I135" s="3" t="s">
        <v>27</v>
      </c>
      <c r="J135" s="3" t="s">
        <v>28</v>
      </c>
      <c r="K135" s="3" t="s">
        <v>3</v>
      </c>
    </row>
    <row r="136" spans="2:16" ht="43.8" customHeight="1" x14ac:dyDescent="0.3">
      <c r="B136" s="27" t="s">
        <v>32</v>
      </c>
      <c r="C136" s="28"/>
      <c r="D136" s="28"/>
      <c r="E136" s="28"/>
      <c r="F136" s="28"/>
      <c r="G136" s="29"/>
      <c r="H136" s="4">
        <v>244</v>
      </c>
      <c r="I136" s="8"/>
      <c r="J136" s="8">
        <v>-6115.6</v>
      </c>
      <c r="K136" s="9" t="s">
        <v>33</v>
      </c>
    </row>
    <row r="137" spans="2:16" ht="41.4" customHeight="1" x14ac:dyDescent="0.3">
      <c r="B137" s="27" t="s">
        <v>64</v>
      </c>
      <c r="C137" s="28"/>
      <c r="D137" s="28"/>
      <c r="E137" s="28"/>
      <c r="F137" s="28"/>
      <c r="G137" s="29"/>
      <c r="H137" s="4">
        <v>244</v>
      </c>
      <c r="I137" s="8"/>
      <c r="J137" s="8">
        <v>-84.4</v>
      </c>
      <c r="K137" s="9" t="s">
        <v>33</v>
      </c>
    </row>
    <row r="138" spans="2:16" ht="15.6" customHeight="1" x14ac:dyDescent="0.3">
      <c r="B138" s="25" t="s">
        <v>30</v>
      </c>
      <c r="C138" s="26"/>
      <c r="D138" s="26"/>
      <c r="E138" s="26"/>
      <c r="F138" s="26"/>
      <c r="G138" s="26"/>
      <c r="H138" s="26"/>
      <c r="I138" s="14">
        <f>SUM(I136:I137)</f>
        <v>0</v>
      </c>
      <c r="J138" s="14">
        <f>SUM(J136:J137)</f>
        <v>-6200</v>
      </c>
      <c r="K138" s="6"/>
      <c r="L138" s="5"/>
      <c r="M138" s="5"/>
      <c r="N138" s="5"/>
      <c r="O138" s="5"/>
      <c r="P138" s="5"/>
    </row>
    <row r="139" spans="2:16" ht="15.6" customHeight="1" x14ac:dyDescent="0.3">
      <c r="B139" s="25"/>
      <c r="C139" s="26"/>
      <c r="D139" s="26"/>
      <c r="E139" s="26"/>
      <c r="F139" s="26"/>
      <c r="G139" s="26"/>
      <c r="H139" s="26"/>
      <c r="I139" s="30">
        <f>I138+J138</f>
        <v>-6200</v>
      </c>
      <c r="J139" s="31"/>
      <c r="K139" s="6"/>
      <c r="L139" s="5"/>
      <c r="M139" s="5"/>
      <c r="N139" s="5"/>
      <c r="O139" s="5"/>
      <c r="P139" s="5"/>
    </row>
    <row r="141" spans="2:16" ht="36" customHeight="1" x14ac:dyDescent="0.3">
      <c r="B141" s="32" t="s">
        <v>10</v>
      </c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2:16" ht="15.6" x14ac:dyDescent="0.3">
      <c r="B142" s="33" t="s">
        <v>4</v>
      </c>
      <c r="C142" s="34"/>
      <c r="D142" s="34"/>
      <c r="E142" s="34"/>
      <c r="F142" s="34"/>
      <c r="G142" s="35"/>
      <c r="H142" s="3" t="s">
        <v>6</v>
      </c>
      <c r="I142" s="3" t="s">
        <v>27</v>
      </c>
      <c r="J142" s="3" t="s">
        <v>28</v>
      </c>
      <c r="K142" s="3" t="s">
        <v>3</v>
      </c>
    </row>
    <row r="143" spans="2:16" ht="33.6" customHeight="1" x14ac:dyDescent="0.3">
      <c r="B143" s="27" t="s">
        <v>35</v>
      </c>
      <c r="C143" s="28"/>
      <c r="D143" s="28"/>
      <c r="E143" s="28"/>
      <c r="F143" s="28"/>
      <c r="G143" s="29"/>
      <c r="H143" s="4">
        <v>244</v>
      </c>
      <c r="I143" s="8"/>
      <c r="J143" s="8">
        <v>-6500</v>
      </c>
      <c r="K143" s="9" t="s">
        <v>33</v>
      </c>
    </row>
    <row r="144" spans="2:16" ht="15.6" customHeight="1" x14ac:dyDescent="0.3">
      <c r="B144" s="25" t="s">
        <v>30</v>
      </c>
      <c r="C144" s="26"/>
      <c r="D144" s="26"/>
      <c r="E144" s="26"/>
      <c r="F144" s="26"/>
      <c r="G144" s="26"/>
      <c r="H144" s="26"/>
      <c r="I144" s="14">
        <f>SUM(I143:I143)</f>
        <v>0</v>
      </c>
      <c r="J144" s="14">
        <f>SUM(J143:J143)</f>
        <v>-6500</v>
      </c>
      <c r="K144" s="6"/>
      <c r="L144" s="5"/>
      <c r="M144" s="5"/>
      <c r="N144" s="5"/>
      <c r="O144" s="5"/>
      <c r="P144" s="5"/>
    </row>
    <row r="145" spans="2:16" ht="15.6" customHeight="1" x14ac:dyDescent="0.3">
      <c r="B145" s="25"/>
      <c r="C145" s="26"/>
      <c r="D145" s="26"/>
      <c r="E145" s="26"/>
      <c r="F145" s="26"/>
      <c r="G145" s="26"/>
      <c r="H145" s="26"/>
      <c r="I145" s="30">
        <f>I144+J144</f>
        <v>-6500</v>
      </c>
      <c r="J145" s="31"/>
      <c r="K145" s="6"/>
      <c r="L145" s="5"/>
      <c r="M145" s="5"/>
      <c r="N145" s="5"/>
      <c r="O145" s="5"/>
      <c r="P145" s="5"/>
    </row>
    <row r="147" spans="2:16" ht="36" customHeight="1" x14ac:dyDescent="0.3">
      <c r="B147" s="32" t="s">
        <v>36</v>
      </c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2:16" ht="15.6" x14ac:dyDescent="0.3">
      <c r="B148" s="33" t="s">
        <v>4</v>
      </c>
      <c r="C148" s="34"/>
      <c r="D148" s="34"/>
      <c r="E148" s="34"/>
      <c r="F148" s="34"/>
      <c r="G148" s="35"/>
      <c r="H148" s="3" t="s">
        <v>6</v>
      </c>
      <c r="I148" s="3" t="s">
        <v>27</v>
      </c>
      <c r="J148" s="3" t="s">
        <v>28</v>
      </c>
      <c r="K148" s="3" t="s">
        <v>3</v>
      </c>
    </row>
    <row r="149" spans="2:16" ht="42" customHeight="1" x14ac:dyDescent="0.3">
      <c r="B149" s="27" t="s">
        <v>38</v>
      </c>
      <c r="C149" s="28"/>
      <c r="D149" s="28"/>
      <c r="E149" s="28"/>
      <c r="F149" s="28"/>
      <c r="G149" s="29"/>
      <c r="H149" s="4">
        <v>244</v>
      </c>
      <c r="I149" s="8"/>
      <c r="J149" s="8">
        <v>290.33999999999997</v>
      </c>
      <c r="K149" s="9" t="s">
        <v>37</v>
      </c>
    </row>
    <row r="150" spans="2:16" ht="43.2" customHeight="1" x14ac:dyDescent="0.3">
      <c r="B150" s="27" t="s">
        <v>39</v>
      </c>
      <c r="C150" s="28"/>
      <c r="D150" s="28"/>
      <c r="E150" s="28"/>
      <c r="F150" s="28"/>
      <c r="G150" s="29"/>
      <c r="H150" s="4">
        <v>244</v>
      </c>
      <c r="I150" s="8"/>
      <c r="J150" s="8">
        <v>292.33999999999997</v>
      </c>
      <c r="K150" s="9" t="s">
        <v>37</v>
      </c>
    </row>
    <row r="151" spans="2:16" ht="40.799999999999997" customHeight="1" x14ac:dyDescent="0.3">
      <c r="B151" s="27" t="s">
        <v>40</v>
      </c>
      <c r="C151" s="28"/>
      <c r="D151" s="28"/>
      <c r="E151" s="28"/>
      <c r="F151" s="28"/>
      <c r="G151" s="29"/>
      <c r="H151" s="4">
        <v>244</v>
      </c>
      <c r="I151" s="8"/>
      <c r="J151" s="8">
        <v>72124.23</v>
      </c>
      <c r="K151" s="9" t="s">
        <v>37</v>
      </c>
    </row>
    <row r="152" spans="2:16" ht="15.6" customHeight="1" x14ac:dyDescent="0.3">
      <c r="B152" s="25" t="s">
        <v>14</v>
      </c>
      <c r="C152" s="26"/>
      <c r="D152" s="26"/>
      <c r="E152" s="26"/>
      <c r="F152" s="26"/>
      <c r="G152" s="26"/>
      <c r="H152" s="26"/>
      <c r="I152" s="14">
        <f>SUM(I149:I151)</f>
        <v>0</v>
      </c>
      <c r="J152" s="14">
        <f>SUM(J149:J151)</f>
        <v>72706.909999999989</v>
      </c>
      <c r="K152" s="6"/>
      <c r="L152" s="5"/>
      <c r="M152" s="5"/>
      <c r="N152" s="5"/>
      <c r="O152" s="5"/>
      <c r="P152" s="5"/>
    </row>
    <row r="153" spans="2:16" ht="15.6" customHeight="1" x14ac:dyDescent="0.3">
      <c r="B153" s="25"/>
      <c r="C153" s="26"/>
      <c r="D153" s="26"/>
      <c r="E153" s="26"/>
      <c r="F153" s="26"/>
      <c r="G153" s="26"/>
      <c r="H153" s="26"/>
      <c r="I153" s="30">
        <f>I152+J152</f>
        <v>72706.909999999989</v>
      </c>
      <c r="J153" s="31"/>
      <c r="K153" s="6"/>
      <c r="L153" s="5"/>
      <c r="M153" s="5"/>
      <c r="N153" s="5"/>
      <c r="O153" s="5"/>
      <c r="P153" s="5"/>
    </row>
    <row r="154" spans="2:16" ht="15.6" customHeight="1" x14ac:dyDescent="0.3"/>
    <row r="155" spans="2:16" ht="36" customHeight="1" x14ac:dyDescent="0.3">
      <c r="B155" s="36" t="s">
        <v>9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2:16" ht="15.6" x14ac:dyDescent="0.3">
      <c r="B156" s="33" t="s">
        <v>4</v>
      </c>
      <c r="C156" s="34"/>
      <c r="D156" s="34"/>
      <c r="E156" s="34"/>
      <c r="F156" s="34"/>
      <c r="G156" s="35"/>
      <c r="H156" s="3" t="s">
        <v>6</v>
      </c>
      <c r="I156" s="3" t="s">
        <v>27</v>
      </c>
      <c r="J156" s="3" t="s">
        <v>28</v>
      </c>
      <c r="K156" s="3" t="s">
        <v>3</v>
      </c>
    </row>
    <row r="157" spans="2:16" ht="28.8" customHeight="1" x14ac:dyDescent="0.3">
      <c r="B157" s="27" t="s">
        <v>65</v>
      </c>
      <c r="C157" s="28"/>
      <c r="D157" s="28"/>
      <c r="E157" s="28"/>
      <c r="F157" s="28"/>
      <c r="G157" s="29"/>
      <c r="H157" s="4">
        <v>244</v>
      </c>
      <c r="I157" s="8"/>
      <c r="J157" s="8">
        <v>-4300</v>
      </c>
      <c r="K157" s="9" t="s">
        <v>33</v>
      </c>
    </row>
    <row r="158" spans="2:16" ht="30.6" customHeight="1" x14ac:dyDescent="0.3">
      <c r="B158" s="27" t="s">
        <v>46</v>
      </c>
      <c r="C158" s="28"/>
      <c r="D158" s="28"/>
      <c r="E158" s="28"/>
      <c r="F158" s="28"/>
      <c r="G158" s="29"/>
      <c r="H158" s="4">
        <v>244</v>
      </c>
      <c r="I158" s="8"/>
      <c r="J158" s="8">
        <v>-7300</v>
      </c>
      <c r="K158" s="9" t="s">
        <v>33</v>
      </c>
    </row>
    <row r="159" spans="2:16" ht="15.6" customHeight="1" x14ac:dyDescent="0.3">
      <c r="B159" s="25" t="s">
        <v>14</v>
      </c>
      <c r="C159" s="26"/>
      <c r="D159" s="26"/>
      <c r="E159" s="26"/>
      <c r="F159" s="26"/>
      <c r="G159" s="26"/>
      <c r="H159" s="26"/>
      <c r="I159" s="14">
        <f>SUM(I157:I158)</f>
        <v>0</v>
      </c>
      <c r="J159" s="14">
        <f>SUM(J157:J158)</f>
        <v>-11600</v>
      </c>
      <c r="K159" s="6"/>
      <c r="L159" s="5"/>
      <c r="M159" s="5"/>
      <c r="N159" s="5"/>
      <c r="O159" s="5"/>
      <c r="P159" s="5"/>
    </row>
    <row r="160" spans="2:16" ht="15.6" customHeight="1" x14ac:dyDescent="0.3">
      <c r="B160" s="25"/>
      <c r="C160" s="26"/>
      <c r="D160" s="26"/>
      <c r="E160" s="26"/>
      <c r="F160" s="26"/>
      <c r="G160" s="26"/>
      <c r="H160" s="26"/>
      <c r="I160" s="30">
        <f>I159+J159</f>
        <v>-11600</v>
      </c>
      <c r="J160" s="31"/>
      <c r="K160" s="6"/>
      <c r="L160" s="5"/>
      <c r="M160" s="5"/>
      <c r="N160" s="5"/>
      <c r="O160" s="5"/>
      <c r="P160" s="5"/>
    </row>
    <row r="161" spans="2:16" ht="15.6" customHeight="1" x14ac:dyDescent="0.3"/>
    <row r="162" spans="2:16" ht="15.6" x14ac:dyDescent="0.3">
      <c r="B162" s="2" t="s">
        <v>5</v>
      </c>
    </row>
    <row r="164" spans="2:16" ht="15.6" x14ac:dyDescent="0.3">
      <c r="B164" s="33" t="s">
        <v>4</v>
      </c>
      <c r="C164" s="34"/>
      <c r="D164" s="34"/>
      <c r="E164" s="34"/>
      <c r="F164" s="34"/>
      <c r="G164" s="35"/>
      <c r="H164" s="3" t="s">
        <v>6</v>
      </c>
      <c r="I164" s="3" t="s">
        <v>27</v>
      </c>
      <c r="J164" s="3" t="s">
        <v>28</v>
      </c>
      <c r="K164" s="3" t="s">
        <v>3</v>
      </c>
    </row>
    <row r="165" spans="2:16" ht="30" customHeight="1" x14ac:dyDescent="0.3">
      <c r="B165" s="27" t="s">
        <v>67</v>
      </c>
      <c r="C165" s="28"/>
      <c r="D165" s="28"/>
      <c r="E165" s="28"/>
      <c r="F165" s="28"/>
      <c r="G165" s="29"/>
      <c r="H165" s="4">
        <v>244</v>
      </c>
      <c r="I165" s="8"/>
      <c r="J165" s="8">
        <v>-3360</v>
      </c>
      <c r="K165" s="9" t="s">
        <v>33</v>
      </c>
    </row>
    <row r="166" spans="2:16" ht="32.4" customHeight="1" x14ac:dyDescent="0.3">
      <c r="B166" s="27" t="s">
        <v>68</v>
      </c>
      <c r="C166" s="28"/>
      <c r="D166" s="28"/>
      <c r="E166" s="28"/>
      <c r="F166" s="28"/>
      <c r="G166" s="29"/>
      <c r="H166" s="4">
        <v>244</v>
      </c>
      <c r="I166" s="8"/>
      <c r="J166" s="8">
        <v>-40000</v>
      </c>
      <c r="K166" s="9" t="s">
        <v>33</v>
      </c>
    </row>
    <row r="167" spans="2:16" ht="33.6" customHeight="1" x14ac:dyDescent="0.3">
      <c r="B167" s="27" t="s">
        <v>69</v>
      </c>
      <c r="C167" s="28"/>
      <c r="D167" s="28"/>
      <c r="E167" s="28"/>
      <c r="F167" s="28"/>
      <c r="G167" s="29"/>
      <c r="H167" s="4">
        <v>244</v>
      </c>
      <c r="I167" s="8"/>
      <c r="J167" s="8">
        <v>-39586.559999999998</v>
      </c>
      <c r="K167" s="9" t="s">
        <v>33</v>
      </c>
    </row>
    <row r="168" spans="2:16" ht="28.2" customHeight="1" x14ac:dyDescent="0.3">
      <c r="B168" s="27" t="s">
        <v>70</v>
      </c>
      <c r="C168" s="28"/>
      <c r="D168" s="28"/>
      <c r="E168" s="28"/>
      <c r="F168" s="28"/>
      <c r="G168" s="29"/>
      <c r="H168" s="4">
        <v>244</v>
      </c>
      <c r="I168" s="8"/>
      <c r="J168" s="8">
        <v>-5200</v>
      </c>
      <c r="K168" s="9" t="s">
        <v>33</v>
      </c>
    </row>
    <row r="169" spans="2:16" ht="31.2" customHeight="1" x14ac:dyDescent="0.3">
      <c r="B169" s="27" t="s">
        <v>93</v>
      </c>
      <c r="C169" s="28"/>
      <c r="D169" s="28"/>
      <c r="E169" s="28"/>
      <c r="F169" s="28"/>
      <c r="G169" s="29"/>
      <c r="H169" s="4">
        <v>244</v>
      </c>
      <c r="I169" s="8"/>
      <c r="J169" s="8">
        <v>-25299.06</v>
      </c>
      <c r="K169" s="9" t="s">
        <v>33</v>
      </c>
    </row>
    <row r="170" spans="2:16" ht="40.200000000000003" customHeight="1" x14ac:dyDescent="0.3">
      <c r="B170" s="27" t="s">
        <v>72</v>
      </c>
      <c r="C170" s="28"/>
      <c r="D170" s="28"/>
      <c r="E170" s="28"/>
      <c r="F170" s="28"/>
      <c r="G170" s="29"/>
      <c r="H170" s="4">
        <v>244</v>
      </c>
      <c r="I170" s="8"/>
      <c r="J170" s="8">
        <v>500</v>
      </c>
      <c r="K170" s="9" t="s">
        <v>33</v>
      </c>
    </row>
    <row r="171" spans="2:16" ht="46.8" customHeight="1" x14ac:dyDescent="0.3">
      <c r="B171" s="27" t="s">
        <v>94</v>
      </c>
      <c r="C171" s="28"/>
      <c r="D171" s="28"/>
      <c r="E171" s="28"/>
      <c r="F171" s="28"/>
      <c r="G171" s="29"/>
      <c r="H171" s="4">
        <v>244</v>
      </c>
      <c r="I171" s="8"/>
      <c r="J171" s="8">
        <v>-1154.69</v>
      </c>
      <c r="K171" s="9" t="s">
        <v>33</v>
      </c>
    </row>
    <row r="172" spans="2:16" ht="37.799999999999997" customHeight="1" x14ac:dyDescent="0.3">
      <c r="B172" s="27" t="s">
        <v>73</v>
      </c>
      <c r="C172" s="28"/>
      <c r="D172" s="28"/>
      <c r="E172" s="28"/>
      <c r="F172" s="28"/>
      <c r="G172" s="29"/>
      <c r="H172" s="4">
        <v>244</v>
      </c>
      <c r="I172" s="8"/>
      <c r="J172" s="8">
        <v>480</v>
      </c>
      <c r="K172" s="9" t="s">
        <v>33</v>
      </c>
    </row>
    <row r="173" spans="2:16" ht="37.799999999999997" customHeight="1" x14ac:dyDescent="0.3">
      <c r="B173" s="27" t="s">
        <v>95</v>
      </c>
      <c r="C173" s="28"/>
      <c r="D173" s="28"/>
      <c r="E173" s="28"/>
      <c r="F173" s="28"/>
      <c r="G173" s="29"/>
      <c r="H173" s="4">
        <v>244</v>
      </c>
      <c r="I173" s="8"/>
      <c r="J173" s="8">
        <v>750</v>
      </c>
      <c r="K173" s="9" t="s">
        <v>33</v>
      </c>
    </row>
    <row r="174" spans="2:16" ht="15.6" customHeight="1" x14ac:dyDescent="0.3">
      <c r="B174" s="25" t="s">
        <v>11</v>
      </c>
      <c r="C174" s="26"/>
      <c r="D174" s="26"/>
      <c r="E174" s="26"/>
      <c r="F174" s="26"/>
      <c r="G174" s="26"/>
      <c r="H174" s="26"/>
      <c r="I174" s="14">
        <f>SUM(I165:I172)</f>
        <v>0</v>
      </c>
      <c r="J174" s="14">
        <f>SUM(J165:J173)</f>
        <v>-112870.31</v>
      </c>
      <c r="K174" s="6"/>
      <c r="L174" s="5"/>
      <c r="M174" s="5"/>
      <c r="N174" s="5"/>
      <c r="O174" s="5"/>
      <c r="P174" s="5"/>
    </row>
    <row r="175" spans="2:16" ht="15.6" customHeight="1" x14ac:dyDescent="0.3">
      <c r="B175" s="25"/>
      <c r="C175" s="26"/>
      <c r="D175" s="26"/>
      <c r="E175" s="26"/>
      <c r="F175" s="26"/>
      <c r="G175" s="26"/>
      <c r="H175" s="26"/>
      <c r="I175" s="30">
        <f>I174+J174</f>
        <v>-112870.31</v>
      </c>
      <c r="J175" s="31"/>
      <c r="K175" s="6"/>
      <c r="L175" s="5"/>
      <c r="M175" s="5"/>
      <c r="N175" s="5"/>
      <c r="O175" s="5"/>
      <c r="P175" s="5"/>
    </row>
    <row r="176" spans="2:16" ht="15.6" customHeight="1" x14ac:dyDescent="0.3"/>
    <row r="177" spans="2:16" ht="36" customHeight="1" x14ac:dyDescent="0.3">
      <c r="B177" s="32" t="s">
        <v>7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6" ht="15.6" x14ac:dyDescent="0.3">
      <c r="B178" s="33" t="s">
        <v>4</v>
      </c>
      <c r="C178" s="34"/>
      <c r="D178" s="34"/>
      <c r="E178" s="34"/>
      <c r="F178" s="34"/>
      <c r="G178" s="35"/>
      <c r="H178" s="3" t="s">
        <v>6</v>
      </c>
      <c r="I178" s="3" t="s">
        <v>27</v>
      </c>
      <c r="J178" s="3" t="s">
        <v>28</v>
      </c>
      <c r="K178" s="3" t="s">
        <v>3</v>
      </c>
    </row>
    <row r="179" spans="2:16" ht="25.8" customHeight="1" x14ac:dyDescent="0.3">
      <c r="B179" s="27" t="s">
        <v>74</v>
      </c>
      <c r="C179" s="28"/>
      <c r="D179" s="28"/>
      <c r="E179" s="28"/>
      <c r="F179" s="28"/>
      <c r="G179" s="29"/>
      <c r="H179" s="4">
        <v>244</v>
      </c>
      <c r="I179" s="8"/>
      <c r="J179" s="8">
        <v>-8712</v>
      </c>
      <c r="K179" s="9" t="s">
        <v>33</v>
      </c>
    </row>
    <row r="180" spans="2:16" ht="25.8" customHeight="1" x14ac:dyDescent="0.3">
      <c r="B180" s="27" t="s">
        <v>96</v>
      </c>
      <c r="C180" s="28"/>
      <c r="D180" s="28"/>
      <c r="E180" s="28"/>
      <c r="F180" s="28"/>
      <c r="G180" s="29"/>
      <c r="H180" s="4">
        <v>244</v>
      </c>
      <c r="I180" s="8"/>
      <c r="J180" s="8">
        <v>-6590</v>
      </c>
      <c r="K180" s="9" t="s">
        <v>33</v>
      </c>
    </row>
    <row r="181" spans="2:16" ht="15.6" customHeight="1" x14ac:dyDescent="0.3">
      <c r="B181" s="25" t="s">
        <v>11</v>
      </c>
      <c r="C181" s="26"/>
      <c r="D181" s="26"/>
      <c r="E181" s="26"/>
      <c r="F181" s="26"/>
      <c r="G181" s="26"/>
      <c r="H181" s="26"/>
      <c r="I181" s="14">
        <v>0</v>
      </c>
      <c r="J181" s="14">
        <f>SUM(J179:J180)</f>
        <v>-15302</v>
      </c>
      <c r="K181" s="6"/>
      <c r="L181" s="5"/>
      <c r="M181" s="5"/>
      <c r="N181" s="5"/>
      <c r="O181" s="5"/>
      <c r="P181" s="5"/>
    </row>
    <row r="182" spans="2:16" ht="15.6" customHeight="1" x14ac:dyDescent="0.3">
      <c r="B182" s="25"/>
      <c r="C182" s="26"/>
      <c r="D182" s="26"/>
      <c r="E182" s="26"/>
      <c r="F182" s="26"/>
      <c r="G182" s="26"/>
      <c r="H182" s="26"/>
      <c r="I182" s="30">
        <f>I181+J181</f>
        <v>-15302</v>
      </c>
      <c r="J182" s="31"/>
      <c r="K182" s="6"/>
      <c r="L182" s="5"/>
      <c r="M182" s="5"/>
      <c r="N182" s="5"/>
      <c r="O182" s="5"/>
      <c r="P182" s="5"/>
    </row>
    <row r="183" spans="2:16" ht="15.6" customHeight="1" x14ac:dyDescent="0.3"/>
    <row r="184" spans="2:16" ht="36" customHeight="1" x14ac:dyDescent="0.3">
      <c r="B184" s="32" t="s">
        <v>12</v>
      </c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2:16" ht="15.6" x14ac:dyDescent="0.3">
      <c r="B185" s="33" t="s">
        <v>4</v>
      </c>
      <c r="C185" s="34"/>
      <c r="D185" s="34"/>
      <c r="E185" s="34"/>
      <c r="F185" s="34"/>
      <c r="G185" s="35"/>
      <c r="H185" s="3" t="s">
        <v>6</v>
      </c>
      <c r="I185" s="3" t="s">
        <v>27</v>
      </c>
      <c r="J185" s="3" t="s">
        <v>28</v>
      </c>
      <c r="K185" s="3" t="s">
        <v>3</v>
      </c>
    </row>
    <row r="186" spans="2:16" ht="37.200000000000003" customHeight="1" x14ac:dyDescent="0.3">
      <c r="B186" s="27" t="s">
        <v>75</v>
      </c>
      <c r="C186" s="28"/>
      <c r="D186" s="28"/>
      <c r="E186" s="28"/>
      <c r="F186" s="28"/>
      <c r="G186" s="29"/>
      <c r="H186" s="4">
        <v>244</v>
      </c>
      <c r="I186" s="8"/>
      <c r="J186" s="8">
        <v>-40000</v>
      </c>
      <c r="K186" s="9" t="s">
        <v>33</v>
      </c>
    </row>
    <row r="187" spans="2:16" ht="15.6" customHeight="1" x14ac:dyDescent="0.3">
      <c r="B187" s="25" t="s">
        <v>11</v>
      </c>
      <c r="C187" s="26"/>
      <c r="D187" s="26"/>
      <c r="E187" s="26"/>
      <c r="F187" s="26"/>
      <c r="G187" s="26"/>
      <c r="H187" s="26"/>
      <c r="I187" s="14">
        <f>SUM(I186:I186)</f>
        <v>0</v>
      </c>
      <c r="J187" s="14">
        <f>SUM(J186:J186)</f>
        <v>-40000</v>
      </c>
      <c r="K187" s="6"/>
      <c r="L187" s="5"/>
      <c r="M187" s="5"/>
      <c r="N187" s="5"/>
      <c r="O187" s="5"/>
      <c r="P187" s="5"/>
    </row>
    <row r="188" spans="2:16" ht="15.6" customHeight="1" x14ac:dyDescent="0.3">
      <c r="B188" s="25"/>
      <c r="C188" s="26"/>
      <c r="D188" s="26"/>
      <c r="E188" s="26"/>
      <c r="F188" s="26"/>
      <c r="G188" s="26"/>
      <c r="H188" s="26"/>
      <c r="I188" s="30">
        <f>I187+J187</f>
        <v>-40000</v>
      </c>
      <c r="J188" s="31"/>
      <c r="K188" s="6"/>
      <c r="L188" s="5"/>
      <c r="M188" s="5"/>
      <c r="N188" s="5"/>
      <c r="O188" s="5"/>
      <c r="P188" s="5"/>
    </row>
    <row r="190" spans="2:16" ht="36" customHeight="1" x14ac:dyDescent="0.3">
      <c r="B190" s="36" t="s">
        <v>8</v>
      </c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2:16" ht="15.6" x14ac:dyDescent="0.3">
      <c r="B191" s="33" t="s">
        <v>4</v>
      </c>
      <c r="C191" s="34"/>
      <c r="D191" s="34"/>
      <c r="E191" s="34"/>
      <c r="F191" s="34"/>
      <c r="G191" s="35"/>
      <c r="H191" s="3" t="s">
        <v>6</v>
      </c>
      <c r="I191" s="3" t="s">
        <v>27</v>
      </c>
      <c r="J191" s="3" t="s">
        <v>28</v>
      </c>
      <c r="K191" s="3" t="s">
        <v>3</v>
      </c>
    </row>
    <row r="192" spans="2:16" ht="23.4" customHeight="1" x14ac:dyDescent="0.3">
      <c r="B192" s="27" t="s">
        <v>49</v>
      </c>
      <c r="C192" s="28"/>
      <c r="D192" s="28"/>
      <c r="E192" s="28"/>
      <c r="F192" s="28"/>
      <c r="G192" s="29"/>
      <c r="H192" s="4">
        <v>244</v>
      </c>
      <c r="I192" s="8"/>
      <c r="J192" s="8">
        <v>-84014.82</v>
      </c>
      <c r="K192" s="18" t="s">
        <v>33</v>
      </c>
    </row>
    <row r="193" spans="2:20" ht="31.2" customHeight="1" x14ac:dyDescent="0.3">
      <c r="B193" s="27" t="s">
        <v>50</v>
      </c>
      <c r="C193" s="28"/>
      <c r="D193" s="28"/>
      <c r="E193" s="28"/>
      <c r="F193" s="28"/>
      <c r="G193" s="29"/>
      <c r="H193" s="4">
        <v>244</v>
      </c>
      <c r="I193" s="8"/>
      <c r="J193" s="8">
        <v>-22081.48</v>
      </c>
      <c r="K193" s="18" t="s">
        <v>33</v>
      </c>
    </row>
    <row r="194" spans="2:20" ht="27.6" customHeight="1" x14ac:dyDescent="0.3">
      <c r="B194" s="27" t="s">
        <v>97</v>
      </c>
      <c r="C194" s="28"/>
      <c r="D194" s="28"/>
      <c r="E194" s="28"/>
      <c r="F194" s="28"/>
      <c r="G194" s="29"/>
      <c r="H194" s="4">
        <v>244</v>
      </c>
      <c r="I194" s="8"/>
      <c r="J194" s="8">
        <v>-37940.160000000003</v>
      </c>
      <c r="K194" s="18" t="s">
        <v>33</v>
      </c>
    </row>
    <row r="195" spans="2:20" ht="27.6" customHeight="1" x14ac:dyDescent="0.3">
      <c r="B195" s="27" t="s">
        <v>98</v>
      </c>
      <c r="C195" s="28"/>
      <c r="D195" s="28"/>
      <c r="E195" s="28"/>
      <c r="F195" s="28"/>
      <c r="G195" s="29"/>
      <c r="H195" s="4">
        <v>244</v>
      </c>
      <c r="I195" s="8"/>
      <c r="J195" s="8">
        <v>-50015.519999999997</v>
      </c>
      <c r="K195" s="18" t="s">
        <v>33</v>
      </c>
    </row>
    <row r="196" spans="2:20" ht="27.6" customHeight="1" x14ac:dyDescent="0.3">
      <c r="B196" s="27" t="s">
        <v>51</v>
      </c>
      <c r="C196" s="28"/>
      <c r="D196" s="28"/>
      <c r="E196" s="28"/>
      <c r="F196" s="28"/>
      <c r="G196" s="29"/>
      <c r="H196" s="4">
        <v>244</v>
      </c>
      <c r="I196" s="8"/>
      <c r="J196" s="8">
        <v>-20360</v>
      </c>
      <c r="K196" s="18" t="s">
        <v>33</v>
      </c>
    </row>
    <row r="197" spans="2:20" ht="15.6" customHeight="1" x14ac:dyDescent="0.3">
      <c r="B197" s="25" t="s">
        <v>11</v>
      </c>
      <c r="C197" s="26"/>
      <c r="D197" s="26"/>
      <c r="E197" s="26"/>
      <c r="F197" s="26"/>
      <c r="G197" s="26"/>
      <c r="H197" s="26"/>
      <c r="I197" s="14">
        <f>SUM(I192:I194)</f>
        <v>0</v>
      </c>
      <c r="J197" s="14">
        <f>SUM(J192:J196)</f>
        <v>-214411.98</v>
      </c>
      <c r="K197" s="6"/>
      <c r="L197" s="5"/>
      <c r="M197" s="5"/>
      <c r="N197" s="5"/>
      <c r="O197" s="5"/>
      <c r="P197" s="5"/>
    </row>
    <row r="198" spans="2:20" ht="15.6" customHeight="1" x14ac:dyDescent="0.3">
      <c r="B198" s="25"/>
      <c r="C198" s="26"/>
      <c r="D198" s="26"/>
      <c r="E198" s="26"/>
      <c r="F198" s="26"/>
      <c r="G198" s="26"/>
      <c r="H198" s="26"/>
      <c r="I198" s="30">
        <f>I197+J197</f>
        <v>-214411.98</v>
      </c>
      <c r="J198" s="31"/>
      <c r="K198" s="6"/>
      <c r="L198" s="5"/>
      <c r="M198" s="5"/>
      <c r="N198" s="5"/>
      <c r="O198" s="5"/>
      <c r="P198" s="5"/>
      <c r="S198" s="22"/>
      <c r="T198" s="22"/>
    </row>
    <row r="201" spans="2:20" ht="36" customHeight="1" x14ac:dyDescent="0.3">
      <c r="B201" s="32" t="s">
        <v>13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2:20" ht="15.6" x14ac:dyDescent="0.3">
      <c r="B202" s="33" t="s">
        <v>4</v>
      </c>
      <c r="C202" s="34"/>
      <c r="D202" s="34"/>
      <c r="E202" s="34"/>
      <c r="F202" s="34"/>
      <c r="G202" s="35"/>
      <c r="H202" s="3" t="s">
        <v>6</v>
      </c>
      <c r="I202" s="3" t="s">
        <v>27</v>
      </c>
      <c r="J202" s="3" t="s">
        <v>28</v>
      </c>
      <c r="K202" s="3" t="s">
        <v>3</v>
      </c>
    </row>
    <row r="203" spans="2:20" ht="36.6" customHeight="1" x14ac:dyDescent="0.3">
      <c r="B203" s="27" t="s">
        <v>99</v>
      </c>
      <c r="C203" s="28"/>
      <c r="D203" s="28"/>
      <c r="E203" s="28"/>
      <c r="F203" s="28"/>
      <c r="G203" s="29"/>
      <c r="H203" s="4">
        <v>244</v>
      </c>
      <c r="I203" s="8"/>
      <c r="J203" s="8">
        <v>-10400</v>
      </c>
      <c r="K203" s="9" t="s">
        <v>33</v>
      </c>
    </row>
    <row r="204" spans="2:20" ht="15.6" customHeight="1" x14ac:dyDescent="0.3">
      <c r="B204" s="25" t="s">
        <v>11</v>
      </c>
      <c r="C204" s="26"/>
      <c r="D204" s="26"/>
      <c r="E204" s="26"/>
      <c r="F204" s="26"/>
      <c r="G204" s="26"/>
      <c r="H204" s="26"/>
      <c r="I204" s="14">
        <f>SUM(I203:I203)</f>
        <v>0</v>
      </c>
      <c r="J204" s="14">
        <f>SUM(J203:J203)</f>
        <v>-10400</v>
      </c>
      <c r="K204" s="6"/>
      <c r="L204" s="5"/>
      <c r="M204" s="5"/>
      <c r="N204" s="23" t="e">
        <f>J204+#REF!+J183+J164+J102</f>
        <v>#REF!</v>
      </c>
      <c r="O204" s="5"/>
      <c r="P204" s="5"/>
    </row>
    <row r="205" spans="2:20" ht="15.6" customHeight="1" x14ac:dyDescent="0.3">
      <c r="B205" s="25"/>
      <c r="C205" s="26"/>
      <c r="D205" s="26"/>
      <c r="E205" s="26"/>
      <c r="F205" s="26"/>
      <c r="G205" s="26"/>
      <c r="H205" s="26"/>
      <c r="I205" s="30">
        <f>I204+J204</f>
        <v>-10400</v>
      </c>
      <c r="J205" s="31"/>
      <c r="K205" s="6"/>
      <c r="L205" s="5"/>
      <c r="M205" s="5"/>
      <c r="N205" s="5"/>
      <c r="O205" s="5"/>
      <c r="P205" s="5"/>
      <c r="Q205" s="22" t="e">
        <f>I205+#REF!+#REF!+I188+I182+I175+I160+I153+I145+I139+#REF!+I126+I120+I114+I132</f>
        <v>#REF!</v>
      </c>
    </row>
    <row r="206" spans="2:20" ht="23.4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20" ht="58.2" customHeight="1" x14ac:dyDescent="0.3">
      <c r="B207" s="41" t="s">
        <v>17</v>
      </c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2:20" ht="15.6" customHeight="1" x14ac:dyDescent="0.3">
      <c r="B208" s="12" t="s">
        <v>101</v>
      </c>
    </row>
    <row r="209" spans="2:11" ht="15" customHeight="1" x14ac:dyDescent="0.3">
      <c r="B209" s="12" t="s">
        <v>18</v>
      </c>
    </row>
    <row r="210" spans="2:11" ht="15.6" customHeight="1" x14ac:dyDescent="0.3">
      <c r="B210" s="12" t="s">
        <v>19</v>
      </c>
    </row>
    <row r="211" spans="2:11" ht="28.8" customHeight="1" x14ac:dyDescent="0.3">
      <c r="B211" s="13" t="s">
        <v>100</v>
      </c>
      <c r="C211" s="13"/>
      <c r="D211" s="13"/>
      <c r="E211" s="13"/>
      <c r="F211" s="13"/>
      <c r="G211" s="13"/>
      <c r="H211" s="13"/>
      <c r="I211" s="13"/>
      <c r="J211" s="13"/>
    </row>
    <row r="212" spans="2:11" ht="28.8" customHeight="1" x14ac:dyDescent="0.3">
      <c r="B212" s="13" t="s">
        <v>20</v>
      </c>
      <c r="C212" s="13"/>
      <c r="D212" s="13"/>
      <c r="E212" s="13"/>
      <c r="F212" s="13"/>
      <c r="G212" s="13"/>
      <c r="H212" s="13"/>
      <c r="I212" s="13"/>
      <c r="J212" s="13"/>
    </row>
    <row r="213" spans="2:11" ht="28.8" customHeight="1" x14ac:dyDescent="0.3">
      <c r="B213" s="13" t="s">
        <v>21</v>
      </c>
      <c r="C213" s="13"/>
      <c r="D213" s="13"/>
      <c r="E213" s="13"/>
      <c r="F213" s="13"/>
      <c r="G213" s="13"/>
      <c r="H213" s="13"/>
      <c r="I213" s="13"/>
      <c r="J213" s="13"/>
    </row>
    <row r="214" spans="2:11" ht="38.4" customHeight="1" x14ac:dyDescent="0.3">
      <c r="B214" s="13" t="s">
        <v>22</v>
      </c>
      <c r="C214" s="13"/>
      <c r="D214" s="13"/>
      <c r="E214" s="13"/>
      <c r="F214" s="13"/>
      <c r="G214" s="13"/>
      <c r="H214" s="13"/>
      <c r="I214" s="13"/>
      <c r="J214" s="13"/>
    </row>
    <row r="215" spans="2:11" ht="30.6" customHeight="1" x14ac:dyDescent="0.3">
      <c r="B215" s="13" t="s">
        <v>23</v>
      </c>
      <c r="C215" s="13"/>
      <c r="D215" s="13"/>
      <c r="E215" s="13"/>
      <c r="F215" s="13"/>
      <c r="G215" s="13"/>
      <c r="H215" s="13"/>
      <c r="I215" s="13"/>
      <c r="J215" s="13"/>
    </row>
    <row r="216" spans="2:11" ht="36.6" customHeight="1" x14ac:dyDescent="0.3">
      <c r="B216" s="13" t="s">
        <v>24</v>
      </c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ht="27" customHeight="1" x14ac:dyDescent="0.3">
      <c r="B217" s="13" t="s">
        <v>25</v>
      </c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2:11" ht="27.6" customHeight="1" x14ac:dyDescent="0.3">
      <c r="B218" s="13" t="s">
        <v>26</v>
      </c>
      <c r="C218" s="13"/>
      <c r="D218" s="13"/>
      <c r="E218" s="13"/>
      <c r="F218" s="13"/>
      <c r="G218" s="13"/>
      <c r="H218" s="13"/>
      <c r="I218" s="13"/>
      <c r="J218" s="13"/>
      <c r="K218" s="13"/>
    </row>
    <row r="220" spans="2:11" ht="15.6" customHeight="1" x14ac:dyDescent="0.3"/>
    <row r="222" spans="2:11" ht="15.6" customHeight="1" x14ac:dyDescent="0.3"/>
    <row r="226" ht="15.6" customHeight="1" x14ac:dyDescent="0.3"/>
    <row r="228" ht="15.6" customHeight="1" x14ac:dyDescent="0.3"/>
    <row r="229" ht="15.6" customHeight="1" x14ac:dyDescent="0.3"/>
    <row r="230" ht="15.6" customHeight="1" x14ac:dyDescent="0.3"/>
    <row r="231" ht="15.6" customHeight="1" x14ac:dyDescent="0.3"/>
    <row r="236" ht="15.6" customHeight="1" x14ac:dyDescent="0.3"/>
    <row r="238" ht="15.6" customHeight="1" x14ac:dyDescent="0.3"/>
    <row r="239" ht="15.6" customHeight="1" x14ac:dyDescent="0.3"/>
    <row r="240" ht="15.6" customHeight="1" x14ac:dyDescent="0.3"/>
    <row r="241" ht="15.6" customHeight="1" x14ac:dyDescent="0.3"/>
    <row r="242" ht="15.6" customHeight="1" x14ac:dyDescent="0.3"/>
    <row r="243" ht="15.6" customHeight="1" x14ac:dyDescent="0.3"/>
    <row r="244" ht="15.6" customHeight="1" x14ac:dyDescent="0.3"/>
    <row r="245" ht="15.6" customHeight="1" x14ac:dyDescent="0.3"/>
    <row r="246" ht="15.6" customHeight="1" x14ac:dyDescent="0.3"/>
    <row r="249" ht="15.6" customHeight="1" x14ac:dyDescent="0.3"/>
    <row r="251" ht="15.6" customHeight="1" x14ac:dyDescent="0.3"/>
    <row r="252" ht="15.6" customHeight="1" x14ac:dyDescent="0.3"/>
    <row r="253" ht="15.6" customHeight="1" x14ac:dyDescent="0.3"/>
    <row r="254" ht="15.6" customHeight="1" x14ac:dyDescent="0.3"/>
    <row r="260" ht="15.6" customHeight="1" x14ac:dyDescent="0.3"/>
    <row r="261" ht="15.6" customHeight="1" x14ac:dyDescent="0.3"/>
    <row r="262" ht="15.6" customHeight="1" x14ac:dyDescent="0.3"/>
    <row r="263" ht="15.6" customHeight="1" x14ac:dyDescent="0.3"/>
    <row r="264" ht="15.6" customHeight="1" x14ac:dyDescent="0.3"/>
    <row r="265" ht="15.6" customHeight="1" x14ac:dyDescent="0.3"/>
    <row r="266" ht="15.6" customHeight="1" x14ac:dyDescent="0.3"/>
    <row r="270" ht="15.6" customHeight="1" x14ac:dyDescent="0.3"/>
    <row r="277" ht="15.6" customHeight="1" x14ac:dyDescent="0.3"/>
    <row r="279" ht="15.6" customHeight="1" x14ac:dyDescent="0.3"/>
    <row r="280" ht="15.6" customHeight="1" x14ac:dyDescent="0.3"/>
    <row r="281" ht="15.6" customHeight="1" x14ac:dyDescent="0.3"/>
    <row r="282" ht="15.6" customHeight="1" x14ac:dyDescent="0.3"/>
    <row r="283" ht="15.6" customHeight="1" x14ac:dyDescent="0.3"/>
    <row r="287" ht="15.6" customHeight="1" x14ac:dyDescent="0.3"/>
    <row r="289" ht="15.6" customHeight="1" x14ac:dyDescent="0.3"/>
    <row r="295" ht="15.6" customHeight="1" x14ac:dyDescent="0.3"/>
    <row r="298" ht="15.6" customHeight="1" x14ac:dyDescent="0.3"/>
    <row r="303" ht="15.6" customHeight="1" x14ac:dyDescent="0.3"/>
    <row r="307" ht="15.6" customHeight="1" x14ac:dyDescent="0.3"/>
    <row r="308" ht="15.6" customHeight="1" x14ac:dyDescent="0.3"/>
    <row r="310" ht="15.6" customHeight="1" x14ac:dyDescent="0.3"/>
    <row r="314" ht="15.6" customHeight="1" x14ac:dyDescent="0.3"/>
    <row r="316" ht="15.6" customHeight="1" x14ac:dyDescent="0.3"/>
    <row r="320" ht="15.6" customHeight="1" x14ac:dyDescent="0.3"/>
    <row r="322" ht="15.6" customHeight="1" x14ac:dyDescent="0.3"/>
    <row r="326" ht="15.6" customHeight="1" x14ac:dyDescent="0.3"/>
    <row r="328" ht="15.6" customHeight="1" x14ac:dyDescent="0.3"/>
    <row r="332" ht="15.6" customHeight="1" x14ac:dyDescent="0.3"/>
    <row r="334" ht="15.6" customHeight="1" x14ac:dyDescent="0.3"/>
    <row r="335" ht="15.6" customHeight="1" x14ac:dyDescent="0.3"/>
    <row r="339" ht="15.6" customHeight="1" x14ac:dyDescent="0.3"/>
    <row r="341" ht="15.6" customHeight="1" x14ac:dyDescent="0.3"/>
    <row r="345" ht="15.6" customHeight="1" x14ac:dyDescent="0.3"/>
    <row r="347" ht="15.6" customHeight="1" x14ac:dyDescent="0.3"/>
    <row r="348" ht="15.6" customHeight="1" x14ac:dyDescent="0.3"/>
    <row r="349" ht="15.6" customHeight="1" x14ac:dyDescent="0.3"/>
    <row r="350" ht="15.6" customHeight="1" x14ac:dyDescent="0.3"/>
    <row r="353" ht="15.6" customHeight="1" x14ac:dyDescent="0.3"/>
    <row r="355" ht="15.6" customHeight="1" x14ac:dyDescent="0.3"/>
    <row r="356" ht="15.6" customHeight="1" x14ac:dyDescent="0.3"/>
    <row r="357" ht="15.6" customHeight="1" x14ac:dyDescent="0.3"/>
    <row r="363" ht="15.6" customHeight="1" x14ac:dyDescent="0.3"/>
    <row r="364" ht="15.6" customHeight="1" x14ac:dyDescent="0.3"/>
    <row r="365" ht="15.6" customHeight="1" x14ac:dyDescent="0.3"/>
    <row r="366" ht="15.6" customHeight="1" x14ac:dyDescent="0.3"/>
    <row r="367" ht="15.6" customHeight="1" x14ac:dyDescent="0.3"/>
    <row r="368" ht="15.6" customHeight="1" x14ac:dyDescent="0.3"/>
    <row r="369" ht="15.6" customHeight="1" x14ac:dyDescent="0.3"/>
    <row r="370" ht="15.6" customHeight="1" x14ac:dyDescent="0.3"/>
    <row r="371" ht="15.6" customHeight="1" x14ac:dyDescent="0.3"/>
    <row r="375" ht="15.6" customHeight="1" x14ac:dyDescent="0.3"/>
    <row r="377" ht="15.6" customHeight="1" x14ac:dyDescent="0.3"/>
    <row r="378" ht="15.6" customHeight="1" x14ac:dyDescent="0.3"/>
    <row r="382" ht="15.6" customHeight="1" x14ac:dyDescent="0.3"/>
    <row r="384" ht="15.6" customHeight="1" x14ac:dyDescent="0.3"/>
    <row r="388" ht="15.6" customHeight="1" x14ac:dyDescent="0.3"/>
    <row r="390" ht="15.6" customHeight="1" x14ac:dyDescent="0.3"/>
    <row r="391" ht="15.6" customHeight="1" x14ac:dyDescent="0.3"/>
    <row r="392" ht="15.6" customHeight="1" x14ac:dyDescent="0.3"/>
    <row r="393" ht="15.6" customHeight="1" x14ac:dyDescent="0.3"/>
    <row r="394" ht="15.6" customHeight="1" x14ac:dyDescent="0.3"/>
    <row r="399" ht="15.6" customHeight="1" x14ac:dyDescent="0.3"/>
    <row r="401" ht="15.6" customHeight="1" x14ac:dyDescent="0.3"/>
  </sheetData>
  <mergeCells count="194">
    <mergeCell ref="B201:K201"/>
    <mergeCell ref="B202:G202"/>
    <mergeCell ref="B203:G203"/>
    <mergeCell ref="B204:H204"/>
    <mergeCell ref="B205:H205"/>
    <mergeCell ref="I205:J205"/>
    <mergeCell ref="B181:H181"/>
    <mergeCell ref="B182:H182"/>
    <mergeCell ref="I182:J182"/>
    <mergeCell ref="B184:K184"/>
    <mergeCell ref="B187:H187"/>
    <mergeCell ref="B188:H188"/>
    <mergeCell ref="I188:J188"/>
    <mergeCell ref="B190:K190"/>
    <mergeCell ref="B191:G191"/>
    <mergeCell ref="B160:H160"/>
    <mergeCell ref="I160:J160"/>
    <mergeCell ref="B167:G167"/>
    <mergeCell ref="B168:G168"/>
    <mergeCell ref="B169:G169"/>
    <mergeCell ref="B170:G170"/>
    <mergeCell ref="B177:M177"/>
    <mergeCell ref="B179:G179"/>
    <mergeCell ref="B180:G180"/>
    <mergeCell ref="B128:K128"/>
    <mergeCell ref="B137:G137"/>
    <mergeCell ref="B139:H139"/>
    <mergeCell ref="I139:J139"/>
    <mergeCell ref="B141:K141"/>
    <mergeCell ref="B143:G143"/>
    <mergeCell ref="B144:H144"/>
    <mergeCell ref="I145:J145"/>
    <mergeCell ref="B147:K147"/>
    <mergeCell ref="I114:J114"/>
    <mergeCell ref="B116:K116"/>
    <mergeCell ref="B118:G118"/>
    <mergeCell ref="B120:H120"/>
    <mergeCell ref="I120:J120"/>
    <mergeCell ref="B122:K122"/>
    <mergeCell ref="B124:G124"/>
    <mergeCell ref="B126:H126"/>
    <mergeCell ref="I126:J126"/>
    <mergeCell ref="B86:H86"/>
    <mergeCell ref="B87:H87"/>
    <mergeCell ref="I87:J87"/>
    <mergeCell ref="B89:K89"/>
    <mergeCell ref="B91:G91"/>
    <mergeCell ref="B92:H92"/>
    <mergeCell ref="B93:H93"/>
    <mergeCell ref="I93:J93"/>
    <mergeCell ref="B95:M95"/>
    <mergeCell ref="B66:G66"/>
    <mergeCell ref="B67:G67"/>
    <mergeCell ref="B68:G68"/>
    <mergeCell ref="B69:H69"/>
    <mergeCell ref="B70:H70"/>
    <mergeCell ref="I70:J70"/>
    <mergeCell ref="B72:M72"/>
    <mergeCell ref="B73:G73"/>
    <mergeCell ref="B74:G74"/>
    <mergeCell ref="B8:K8"/>
    <mergeCell ref="B23:G23"/>
    <mergeCell ref="B25:H25"/>
    <mergeCell ref="B29:G29"/>
    <mergeCell ref="B30:G30"/>
    <mergeCell ref="B44:G44"/>
    <mergeCell ref="B52:G52"/>
    <mergeCell ref="B64:G64"/>
    <mergeCell ref="B65:G65"/>
    <mergeCell ref="B195:G195"/>
    <mergeCell ref="B197:H197"/>
    <mergeCell ref="B198:H198"/>
    <mergeCell ref="I198:J198"/>
    <mergeCell ref="B196:G196"/>
    <mergeCell ref="B192:G192"/>
    <mergeCell ref="B193:G193"/>
    <mergeCell ref="B194:G194"/>
    <mergeCell ref="B164:G164"/>
    <mergeCell ref="B165:G165"/>
    <mergeCell ref="B166:G166"/>
    <mergeCell ref="B171:G171"/>
    <mergeCell ref="B185:G185"/>
    <mergeCell ref="B186:G186"/>
    <mergeCell ref="B172:G172"/>
    <mergeCell ref="B173:G173"/>
    <mergeCell ref="B174:H174"/>
    <mergeCell ref="B175:H175"/>
    <mergeCell ref="I175:J175"/>
    <mergeCell ref="B178:G178"/>
    <mergeCell ref="B80:G80"/>
    <mergeCell ref="B81:G81"/>
    <mergeCell ref="B82:G82"/>
    <mergeCell ref="B83:G83"/>
    <mergeCell ref="B75:H75"/>
    <mergeCell ref="B76:H76"/>
    <mergeCell ref="I76:J76"/>
    <mergeCell ref="B79:K79"/>
    <mergeCell ref="B84:G84"/>
    <mergeCell ref="B85:G85"/>
    <mergeCell ref="B18:G18"/>
    <mergeCell ref="B19:H19"/>
    <mergeCell ref="B20:H20"/>
    <mergeCell ref="I20:J20"/>
    <mergeCell ref="B22:K22"/>
    <mergeCell ref="B24:G24"/>
    <mergeCell ref="B26:H26"/>
    <mergeCell ref="I26:J26"/>
    <mergeCell ref="B28:K28"/>
    <mergeCell ref="B9:K9"/>
    <mergeCell ref="B10:K10"/>
    <mergeCell ref="B11:G11"/>
    <mergeCell ref="B12:G12"/>
    <mergeCell ref="B13:H13"/>
    <mergeCell ref="B14:H14"/>
    <mergeCell ref="I14:J14"/>
    <mergeCell ref="B16:K16"/>
    <mergeCell ref="B17:G17"/>
    <mergeCell ref="B2:K2"/>
    <mergeCell ref="B4:K4"/>
    <mergeCell ref="B6:K6"/>
    <mergeCell ref="B207:K207"/>
    <mergeCell ref="B149:G149"/>
    <mergeCell ref="B31:G31"/>
    <mergeCell ref="B39:G39"/>
    <mergeCell ref="B40:G40"/>
    <mergeCell ref="B41:G41"/>
    <mergeCell ref="B42:G42"/>
    <mergeCell ref="B43:G43"/>
    <mergeCell ref="B32:G32"/>
    <mergeCell ref="B33:G33"/>
    <mergeCell ref="B34:H34"/>
    <mergeCell ref="B35:H35"/>
    <mergeCell ref="I35:J35"/>
    <mergeCell ref="B38:K38"/>
    <mergeCell ref="B45:G45"/>
    <mergeCell ref="B46:G46"/>
    <mergeCell ref="B47:G47"/>
    <mergeCell ref="B61:G61"/>
    <mergeCell ref="B62:G62"/>
    <mergeCell ref="B63:G63"/>
    <mergeCell ref="B48:H48"/>
    <mergeCell ref="B49:H49"/>
    <mergeCell ref="I49:J49"/>
    <mergeCell ref="B51:L51"/>
    <mergeCell ref="B53:G53"/>
    <mergeCell ref="B54:G54"/>
    <mergeCell ref="B55:G55"/>
    <mergeCell ref="B56:H56"/>
    <mergeCell ref="B57:H57"/>
    <mergeCell ref="I57:J57"/>
    <mergeCell ref="B90:G90"/>
    <mergeCell ref="B97:G97"/>
    <mergeCell ref="B104:G104"/>
    <mergeCell ref="B105:G105"/>
    <mergeCell ref="B106:H106"/>
    <mergeCell ref="B107:H107"/>
    <mergeCell ref="I107:J107"/>
    <mergeCell ref="B99:G99"/>
    <mergeCell ref="B100:G100"/>
    <mergeCell ref="B101:H101"/>
    <mergeCell ref="B102:H102"/>
    <mergeCell ref="I102:J102"/>
    <mergeCell ref="B123:G123"/>
    <mergeCell ref="B125:H125"/>
    <mergeCell ref="B111:G111"/>
    <mergeCell ref="B113:H113"/>
    <mergeCell ref="B117:G117"/>
    <mergeCell ref="B119:H119"/>
    <mergeCell ref="B109:Q109"/>
    <mergeCell ref="B110:K110"/>
    <mergeCell ref="B112:G112"/>
    <mergeCell ref="B114:H114"/>
    <mergeCell ref="B129:G129"/>
    <mergeCell ref="B130:G130"/>
    <mergeCell ref="B131:H131"/>
    <mergeCell ref="B132:H132"/>
    <mergeCell ref="I132:J132"/>
    <mergeCell ref="B134:K134"/>
    <mergeCell ref="B135:G135"/>
    <mergeCell ref="B136:G136"/>
    <mergeCell ref="B138:H138"/>
    <mergeCell ref="B142:G142"/>
    <mergeCell ref="B145:H145"/>
    <mergeCell ref="B150:G150"/>
    <mergeCell ref="B151:G151"/>
    <mergeCell ref="B152:H152"/>
    <mergeCell ref="B153:H153"/>
    <mergeCell ref="I153:J153"/>
    <mergeCell ref="B157:G157"/>
    <mergeCell ref="B158:G158"/>
    <mergeCell ref="B148:G148"/>
    <mergeCell ref="B155:L155"/>
    <mergeCell ref="B156:G156"/>
    <mergeCell ref="B159:H159"/>
  </mergeCells>
  <pageMargins left="0.11811023622047245" right="0.11811023622047245" top="0.74803149606299213" bottom="0.74803149606299213" header="0.31496062992125984" footer="0.31496062992125984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2020-12-21T08:22:24Z</cp:lastPrinted>
  <dcterms:created xsi:type="dcterms:W3CDTF">2015-06-05T18:19:34Z</dcterms:created>
  <dcterms:modified xsi:type="dcterms:W3CDTF">2020-12-21T08:22:48Z</dcterms:modified>
</cp:coreProperties>
</file>